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dbsrv1\team-csa-share$\CSA Forms\"/>
    </mc:Choice>
  </mc:AlternateContent>
  <bookViews>
    <workbookView xWindow="0" yWindow="0" windowWidth="28800" windowHeight="12435"/>
  </bookViews>
  <sheets>
    <sheet name="RSO Supplemental Request" sheetId="1" r:id="rId1"/>
    <sheet name="RUO Supplemental Request" sheetId="7" r:id="rId2"/>
    <sheet name="Capital Request" sheetId="8" r:id="rId3"/>
    <sheet name="Conference Request Details" sheetId="5" r:id="rId4"/>
    <sheet name="Supplemental Request Guidelines" sheetId="2" r:id="rId5"/>
    <sheet name="SAMPLE Appropriations Request" sheetId="3" r:id="rId6"/>
    <sheet name="Sample Conference Req Details" sheetId="4" r:id="rId7"/>
    <sheet name="Sheet1" sheetId="6" r:id="rId8"/>
    <sheet name="Sheet4" sheetId="9" r:id="rId9"/>
  </sheets>
  <definedNames>
    <definedName name="_xlnm.Print_Area" localSheetId="3">'Conference Request Details'!$A$1:$I$78</definedName>
    <definedName name="_xlnm.Print_Area" localSheetId="0">'RSO Supplemental Request'!$A$1:$K$40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5" l="1"/>
  <c r="D36" i="5" s="1"/>
  <c r="F65" i="5" l="1"/>
  <c r="C33" i="5" l="1"/>
  <c r="B13" i="1" l="1"/>
  <c r="D34" i="5" l="1"/>
  <c r="F41" i="5" s="1"/>
  <c r="C35" i="4" l="1"/>
  <c r="E35" i="4" s="1"/>
  <c r="C31" i="4"/>
  <c r="C32" i="4" s="1"/>
  <c r="C31" i="5"/>
  <c r="D33" i="4" l="1"/>
  <c r="F38" i="4"/>
  <c r="C31" i="3"/>
  <c r="A12" i="3"/>
  <c r="C13" i="5" l="1"/>
  <c r="F55" i="5" l="1"/>
  <c r="E49" i="5"/>
  <c r="E48" i="5"/>
  <c r="E47" i="5"/>
  <c r="F24" i="5"/>
  <c r="F62" i="4"/>
  <c r="F52" i="4"/>
  <c r="E46" i="4"/>
  <c r="E45" i="4"/>
  <c r="F48" i="4" s="1"/>
  <c r="E44" i="4"/>
  <c r="C38" i="5" l="1"/>
  <c r="E38" i="5" s="1"/>
  <c r="F51" i="5"/>
  <c r="F24" i="4"/>
  <c r="F54" i="4" s="1"/>
  <c r="F64" i="4" s="1"/>
  <c r="G64" i="4" s="1"/>
  <c r="I64" i="4" s="1"/>
  <c r="F57" i="5" l="1"/>
  <c r="F67" i="5" l="1"/>
  <c r="F72" i="5"/>
  <c r="F68" i="5"/>
</calcChain>
</file>

<file path=xl/sharedStrings.xml><?xml version="1.0" encoding="utf-8"?>
<sst xmlns="http://schemas.openxmlformats.org/spreadsheetml/2006/main" count="562" uniqueCount="360">
  <si>
    <t>STUDENT SENATE</t>
  </si>
  <si>
    <t>This Request is for:</t>
  </si>
  <si>
    <t>Capital Account</t>
  </si>
  <si>
    <t>Supplemental Account</t>
  </si>
  <si>
    <t>Large Item Capital</t>
  </si>
  <si>
    <t>Supplemental Reserve Account</t>
  </si>
  <si>
    <t>Name of Organization:</t>
  </si>
  <si>
    <t>Number of Members</t>
  </si>
  <si>
    <t>Verified to CU Connect Roster</t>
  </si>
  <si>
    <t>Advisor:</t>
  </si>
  <si>
    <t>Phone:</t>
  </si>
  <si>
    <t>Campus Address of Advisor:</t>
  </si>
  <si>
    <t>Officer Name:</t>
  </si>
  <si>
    <t>Budget Allocation for Current Year:</t>
  </si>
  <si>
    <t>Appropriations Committee Recommendation</t>
  </si>
  <si>
    <t>IF THIS REQUEST IS FOR A CAPITAL PURCHASE:</t>
  </si>
  <si>
    <t>Item Requested:</t>
  </si>
  <si>
    <t>Life Expectancy of Item:</t>
  </si>
  <si>
    <t>Contact Individual For Request:</t>
  </si>
  <si>
    <t>PLEASE ALLOW TWO (2) WEEKS FOR THE COMMITTEE TO REVIEW THE REQUEST!</t>
  </si>
  <si>
    <t>Clarion, PA  16214</t>
  </si>
  <si>
    <t>Organization E-mail</t>
  </si>
  <si>
    <t>Email</t>
  </si>
  <si>
    <t>278 Gemmell Student Complex</t>
  </si>
  <si>
    <t>SUPPLEMENTAL REQUEST GUIDELINES</t>
  </si>
  <si>
    <t>Please note: Supplemental Requests are not intended to fund the entire cost.</t>
  </si>
  <si>
    <t>APPLICATION FOR SUPPLEMENTAL REQUEST MUST BE SUBMITTED AT LEAST FOUR (4) WEEKS BEFORE THE EVENT.</t>
  </si>
  <si>
    <t>Meals funded for educational trip or conference:</t>
  </si>
  <si>
    <t>CSA will fund a maximum of $29 per day per person for meals</t>
  </si>
  <si>
    <t>$7.00/Breakfast</t>
  </si>
  <si>
    <t>$10.00/Lunch</t>
  </si>
  <si>
    <t>$12.00/Dinner</t>
  </si>
  <si>
    <t>Transportation:</t>
  </si>
  <si>
    <t>Airline tickets may be requested if the destination is over 520 miles from Clarion, PA.  If attendees are planning to fly to the event destination, a printout of several different flight options and prices obtained from a valid source (e.g. Priceline, Expedia, etc.) must be attached to the Supplemental Request Form.  Any destination less than 520 miles away from Clarion, PA, will only be funded for road travel.  The RSO should use a CSA van for travel if one is available.  For an official mileage verification and to check the availability of the CSA van, visit the CSA Office at 278 Gemmell.  Personal vehicles should only be used as a last resort when the CSA vans are not available.</t>
  </si>
  <si>
    <t>Funded/Chargeable cost:</t>
  </si>
  <si>
    <t>CSA Van: $.50 per mile or $25.00 per trip, whichever is greater.</t>
  </si>
  <si>
    <t>If personal vehicle is used for travel funded amount will be $.40 per mile.</t>
  </si>
  <si>
    <t>Conferences:</t>
  </si>
  <si>
    <t>Educational Trips:</t>
  </si>
  <si>
    <t>Campus Programming Events:</t>
  </si>
  <si>
    <t>Supplemental Request  for Campus Programming must follow the same guidelines as stated in the current Clarion Students’ Association RSO budget packets.  Since RSO budgets are permitted to include campus programming and operating expenses but neither educational trips nor conferences, a written justification for why this campus event was not included in the original budget request is required.  E.g. “Our organization was not sure if we could secure the event in question due to scheduling issues”</t>
  </si>
  <si>
    <t>Community Service Trips:</t>
  </si>
  <si>
    <t>Please review the following CSA Policies before submitting a request:</t>
  </si>
  <si>
    <t>All CSA funded RSOs must be open to all students and made visible to them.  Since all organizations are funded from the Student Activity Fee, it is mandatory that all organizations make the entire campus aware of their event.  All programs, events, and social/educational trips must be available to ALL students.  RSOs may restrict conferences to only members of their organization</t>
  </si>
  <si>
    <t>Example and Guidelines:</t>
  </si>
  <si>
    <t>What do you plan on bringing back from this trip to benefit the education of the entire student body and how do you plan on implementing or exposing It to the students?</t>
  </si>
  <si>
    <t>OR</t>
  </si>
  <si>
    <t>Have you attended or performed this conference/event before? If yes, please explain the previous trip/event and anything that was held on campus afterwards as an attempt to benefit the educational welfare of the student body.  If not, why?</t>
  </si>
  <si>
    <t>Newly recognized organizations that have been approved for funding by Student Senate will be placed on non-funded status their first year.  During the first year, newly funded RSOs may not request supplemental funding.</t>
  </si>
  <si>
    <t>Fundraising:</t>
  </si>
  <si>
    <t>An attached document explaining the allocation of this request is encouraged as well.</t>
  </si>
  <si>
    <t>Organization E-mail:</t>
  </si>
  <si>
    <t>IF THIS REQUEST IS FOR A CONFERENCE, PLEASE ATTACH A COPY OF THE REGISTRATION FORM THAT CONTAINS PRICE FOR REGISTRATIONS AND ANTICIPATED HOTEL PRICE.</t>
  </si>
  <si>
    <t>Officer: Position</t>
  </si>
  <si>
    <t>Annual Amount Dues Paid per Member:</t>
  </si>
  <si>
    <t>Supplemental Amount Requested:</t>
  </si>
  <si>
    <t>Clarion Students' Association Office</t>
  </si>
  <si>
    <t>ATTN: Student Senate Treasurer</t>
  </si>
  <si>
    <t>Clarion University of Pennsylvania</t>
  </si>
  <si>
    <t>Phone: 814-393-2423</t>
  </si>
  <si>
    <t>Date Submitted:</t>
  </si>
  <si>
    <t>X</t>
  </si>
  <si>
    <t>CSA may fund up to $8,000 for Community Service Trips per academic year.  Once this threshold is reached, no other Community Service Trips will be funded by CSA for the academic year.  At least 60% of the total cost of the trip is required to be funded outside of CSA funding.  The Service Project must be open to all students on campus and students must sign up for the trip at the CSA Office.  The Service Project must also be performed in conjunction with a non-profit or not to profit organization (e.g. Habitat for Humanity, The St. Bernard Project, Clarion United Way, etc.).  The RSO must also acknowledge that the trip was funded with Student Activity Fee Money and that CSA and Student Senate are co-sponsors for the trip.</t>
  </si>
  <si>
    <t>All CSA funded organizations must have at least fifteen (15) members.  If an organization falls below the 15 member requirement, their account will be frozen until the requirement is met.</t>
  </si>
  <si>
    <t>How will this campus event benefit the student body as a whole and/or increase University Recognition?</t>
  </si>
  <si>
    <t>What are the years of the students involved with holding this event or attending the educational trip or conference? (i.e. 3 Freshmen, 2 Seniors, etc.)</t>
  </si>
  <si>
    <t>Please list to date the fundraising events held and how much was earned for your trip/event.  We need a breakdown of how much money your organization has earned for the trip/event and the amount your organization is requesting through supplemental request to cover the remaining cost.  If this portion of the application is not complete it will not be reviewed.</t>
  </si>
  <si>
    <t>CSA may fund up to $1,500 per academic trip, with 60% of the total cost of the trip required to be funded outside of CSA funding.  The academic trip must be open to all students on campus and student must sign up for the trip at the CSA Office.  A full itinerary for the trip must be attached to the Supplemental Funding Request.  The RSO must acknowledge that the trip is funded using Student Activity Fee Money and the CSA  and Student Senate are co-sponsors of the trip.</t>
  </si>
  <si>
    <t>The More Information Than Your Brain Can Handle Conference</t>
  </si>
  <si>
    <t>CUP Student Senate</t>
  </si>
  <si>
    <t>senate@clarion.edu</t>
  </si>
  <si>
    <t>Mr. Shawn Hoke</t>
  </si>
  <si>
    <t>814-393-2714</t>
  </si>
  <si>
    <t>shoke@clarion.edu</t>
  </si>
  <si>
    <t>251 Gemmell Complex</t>
  </si>
  <si>
    <t>President</t>
  </si>
  <si>
    <t>111-111-1111</t>
  </si>
  <si>
    <t>Vice President</t>
  </si>
  <si>
    <t>Secretary</t>
  </si>
  <si>
    <t>Treasurer</t>
  </si>
  <si>
    <t>S. Tudentpresident</t>
  </si>
  <si>
    <t>S. Tudentvicepresident</t>
  </si>
  <si>
    <t>S. Tudentsecretary</t>
  </si>
  <si>
    <t>S. Tudenttreasurer</t>
  </si>
  <si>
    <t>222-222-2222</t>
  </si>
  <si>
    <t>S.t.pres@clarion.edu</t>
  </si>
  <si>
    <t>S.t.vp@clarion.edu</t>
  </si>
  <si>
    <t>S.t.sec@clarion.edu</t>
  </si>
  <si>
    <t>S.t.treas@clarion.edu</t>
  </si>
  <si>
    <t>Name of Organization</t>
  </si>
  <si>
    <t>Conference Request Details</t>
  </si>
  <si>
    <t>Conference Title</t>
  </si>
  <si>
    <t>Date(s) of Conference</t>
  </si>
  <si>
    <t>Number of CUP Attendees:</t>
  </si>
  <si>
    <t>Location of Conference</t>
  </si>
  <si>
    <t>Lodging:</t>
  </si>
  <si>
    <t>Preferred Hotel:</t>
  </si>
  <si>
    <t>Proximity to Conference</t>
  </si>
  <si>
    <t>Number of Rooms</t>
  </si>
  <si>
    <t>Projected Cost/Night</t>
  </si>
  <si>
    <t>Number of Nights Stay</t>
  </si>
  <si>
    <t>Tax Rate</t>
  </si>
  <si>
    <t>Please attach either the room reservation confirmation or a printout of the room rates at the hotel you wish to stay in</t>
  </si>
  <si>
    <t>Number of Guests/Room</t>
  </si>
  <si>
    <t>Travel/Transportation</t>
  </si>
  <si>
    <t>Method of Travel</t>
  </si>
  <si>
    <t>CSA Van</t>
  </si>
  <si>
    <t>Total Miles to Destination</t>
  </si>
  <si>
    <t>Round Trip</t>
  </si>
  <si>
    <t>Cost per Mile</t>
  </si>
  <si>
    <t>Tolls</t>
  </si>
  <si>
    <t>Total Travel/Transportation Cost</t>
  </si>
  <si>
    <t>Total Trip Miles</t>
  </si>
  <si>
    <t xml:space="preserve">Meals </t>
  </si>
  <si>
    <t>Explanation</t>
  </si>
  <si>
    <t>Number of Students</t>
  </si>
  <si>
    <t>Per Diem Rate</t>
  </si>
  <si>
    <t>Number of Days</t>
  </si>
  <si>
    <t>Breakfast</t>
  </si>
  <si>
    <t xml:space="preserve">Lunch </t>
  </si>
  <si>
    <t>Dinner</t>
  </si>
  <si>
    <t>Total Meal Cost</t>
  </si>
  <si>
    <t>Registration</t>
  </si>
  <si>
    <t>Cost Per Student</t>
  </si>
  <si>
    <t>Total Registration Cost</t>
  </si>
  <si>
    <t>Total Cost to Attend Conference</t>
  </si>
  <si>
    <t>Fundraising Efforts - Offset Cost</t>
  </si>
  <si>
    <t>T-Shirt Sale</t>
  </si>
  <si>
    <t>Fundraiser</t>
  </si>
  <si>
    <t>Community Service</t>
  </si>
  <si>
    <t>Total Fundraising Amount</t>
  </si>
  <si>
    <t>Amount requested from Supplemental Allocation</t>
  </si>
  <si>
    <t>The Supplemental Budget is divided into fall and spring semesters.  The Appropriations Committee will review the request in the semester that the registration of the campus programming event or conference is held.</t>
  </si>
  <si>
    <t>Student Senate reserves the right to make any exceptions to this policy.</t>
  </si>
  <si>
    <t>Conference Host Organization</t>
  </si>
  <si>
    <t>Total Projected Lodging</t>
  </si>
  <si>
    <t>Meals aren't provided at the conference</t>
  </si>
  <si>
    <t>Other</t>
  </si>
  <si>
    <t>Funds Raised</t>
  </si>
  <si>
    <t>% Total Cost</t>
  </si>
  <si>
    <t>Total Allowable Amount for Supplemental</t>
  </si>
  <si>
    <t>If supplemental request is approved, the organization must return to the next Student Senate Meeting following the educational trip, conference, or campus event, and report on the event.  The organization is encouraged to notify Student Senate of which meeting they will be attending.</t>
  </si>
  <si>
    <t>**Student Senate reserves the right to make any exceptions to this policy.**</t>
  </si>
  <si>
    <t>Amount of Appropriations Committee Recommendation</t>
  </si>
  <si>
    <t>Project Number</t>
  </si>
  <si>
    <t>FS</t>
  </si>
  <si>
    <t>SUPPLEMENTAL Appropriations Request Form</t>
  </si>
  <si>
    <t>E-Mail or deliver to:</t>
  </si>
  <si>
    <t>csa@clarion.edu</t>
  </si>
  <si>
    <r>
      <t xml:space="preserve">E-mail this form to csa@clarion.edu or deliver hard copies to the CSA Office at 278 Gemmell Complex.  If passed by the Appropriations Committee, representatives of your group are </t>
    </r>
    <r>
      <rPr>
        <b/>
        <sz val="11"/>
        <color theme="1"/>
        <rFont val="Arial"/>
        <family val="2"/>
      </rPr>
      <t>required</t>
    </r>
    <r>
      <rPr>
        <sz val="11"/>
        <color theme="1"/>
        <rFont val="Arial"/>
        <family val="2"/>
      </rPr>
      <t xml:space="preserve"> to attend the next Student Senate meeting for the request to be considered for approval.  Failure to attend the Student Senate Meeting will result in tabling the motion to approve.</t>
    </r>
  </si>
  <si>
    <t>Round Trip Y/N</t>
  </si>
  <si>
    <t>Requesting Organization Complete all Blue Fields.</t>
  </si>
  <si>
    <t>Student Senate Complete all Tan Fields</t>
  </si>
  <si>
    <t>Recognized Student Organizations must include a succinct essay summarizing the details of the trip or campus-programming event, along with an attached itinerary of the event.  Any room reservation confirmations and/or traveling arrangement confirmations are encouraged as well.  The essay must also answer the following questions depending upon the type of event requesting funding (e.g. Educational Trip/Conference, Campus Event):</t>
  </si>
  <si>
    <t>Yes</t>
  </si>
  <si>
    <t>No</t>
  </si>
  <si>
    <t>choose yes or no from the drop down menu</t>
  </si>
  <si>
    <t>Personal Vehicle</t>
  </si>
  <si>
    <t>SS</t>
  </si>
  <si>
    <r>
      <t xml:space="preserve">Requesting Organization Complete all </t>
    </r>
    <r>
      <rPr>
        <sz val="11"/>
        <color rgb="FF00B0F0"/>
        <rFont val="Arial"/>
        <family val="2"/>
      </rPr>
      <t>Blue</t>
    </r>
    <r>
      <rPr>
        <sz val="11"/>
        <color theme="1"/>
        <rFont val="Arial"/>
        <family val="2"/>
      </rPr>
      <t xml:space="preserve"> Fields.</t>
    </r>
  </si>
  <si>
    <r>
      <t xml:space="preserve">Student Senate Complete all </t>
    </r>
    <r>
      <rPr>
        <sz val="11"/>
        <color theme="7" tint="0.59999389629810485"/>
        <rFont val="Arial"/>
        <family val="2"/>
      </rPr>
      <t>Tan</t>
    </r>
    <r>
      <rPr>
        <sz val="11"/>
        <color theme="1"/>
        <rFont val="Arial"/>
        <family val="2"/>
      </rPr>
      <t xml:space="preserve"> Fields</t>
    </r>
  </si>
  <si>
    <t>Notes/Explanation</t>
  </si>
  <si>
    <t>The Clarion Students’ Association may fund up to $2,500 for a maximum of five (5) students to attend an approved conference.  Only one organization will be permitted to attend the same conference.  RSOs may only be funded to attend one (1) regional and one (1) national conference per academic year.  A copy of the Full itinerary should be included as shown in Sample Request Example.  CSA will not fund the cost for advisors to attend the conference.  Supplemental funding will only fund an individual student for one regional conference and one national conference per year.</t>
  </si>
  <si>
    <t>RUO</t>
  </si>
  <si>
    <t>RSO</t>
  </si>
  <si>
    <t>CSA</t>
  </si>
  <si>
    <t>Advisory Board for Leadership &amp; Engagement (ABLE)  913FS</t>
  </si>
  <si>
    <t>Accounting Society of CU  405FS</t>
  </si>
  <si>
    <t>CSA Admin</t>
  </si>
  <si>
    <t>Athletic Insurance 200FS</t>
  </si>
  <si>
    <t>Allies 444FS</t>
  </si>
  <si>
    <t>CU Movies on Main</t>
  </si>
  <si>
    <t>Athletic Trainer 201FS</t>
  </si>
  <si>
    <t>Alpha Phi Omega 915FS</t>
  </si>
  <si>
    <t>Supplemental Expense</t>
  </si>
  <si>
    <t>N/A</t>
  </si>
  <si>
    <t>Athletic Bus 202FS</t>
  </si>
  <si>
    <t>American Advertising Federation  427FS</t>
  </si>
  <si>
    <t>Capital Purchase</t>
  </si>
  <si>
    <t>Baseball 203FS</t>
  </si>
  <si>
    <t>American Chemical Society 404FS</t>
  </si>
  <si>
    <t>Football 204FS</t>
  </si>
  <si>
    <t>American Library Association 425FS</t>
  </si>
  <si>
    <t>ATA Bus Transportation</t>
  </si>
  <si>
    <t>Golf-Men's 205FS</t>
  </si>
  <si>
    <t>American Marketing Association 451FS</t>
  </si>
  <si>
    <t>Golf - Women's 206FS</t>
  </si>
  <si>
    <t>Anthropology Club 400FS</t>
  </si>
  <si>
    <t>Men's Basketball 207FS</t>
  </si>
  <si>
    <t>Association of Graduate Business Students 485FS</t>
  </si>
  <si>
    <t>Soccer 208FS</t>
  </si>
  <si>
    <t>Association of Information Technology Professionals 429FS</t>
  </si>
  <si>
    <t>Softball 209FS</t>
  </si>
  <si>
    <t>BACCHUS Gamma  411FS</t>
  </si>
  <si>
    <t>Swimming 210FS</t>
  </si>
  <si>
    <t>Bachelor of Science Nursing Club 967FS</t>
  </si>
  <si>
    <t>Tennis 211FS</t>
  </si>
  <si>
    <t>Beta Beta Beta 935FS</t>
  </si>
  <si>
    <t>Track 212Fs</t>
  </si>
  <si>
    <t>Biology Peer Mentors 407FS</t>
  </si>
  <si>
    <t>Cross Country 213FS</t>
  </si>
  <si>
    <t>Brothers &amp; Sister of Christ  916FS</t>
  </si>
  <si>
    <t>Volleyball 214FS</t>
  </si>
  <si>
    <t>Campus Crusade for Christ (CRU)  912FS</t>
  </si>
  <si>
    <t>Women's Basketball 215FS</t>
  </si>
  <si>
    <t>Clarion College Republicans 453FS</t>
  </si>
  <si>
    <t>Wrestling 216FS</t>
  </si>
  <si>
    <t>Clarion Green Team 925FS</t>
  </si>
  <si>
    <t>Sports Information 217FS</t>
  </si>
  <si>
    <t>Clarion Model United Nations 927FS</t>
  </si>
  <si>
    <t>Cheerleading 218FS</t>
  </si>
  <si>
    <t>Clarion Student PA State Education Association 456FS</t>
  </si>
  <si>
    <t>Clarion Call Newspaper 417FS</t>
  </si>
  <si>
    <t>Clarion Students Educating Young Children (CSIYC)  450FS</t>
  </si>
  <si>
    <t>Clarion International Association (CINTA)  415FS</t>
  </si>
  <si>
    <t>Clarion University Council for the Social Studies 928FS</t>
  </si>
  <si>
    <t>Club Sports Clarion Equestrian Team  923FS</t>
  </si>
  <si>
    <t>Clarion University Disc Golf Club 970FS</t>
  </si>
  <si>
    <t>Club Sports Hockey Program   479FS</t>
  </si>
  <si>
    <t>Clarion University French Club 430FS</t>
  </si>
  <si>
    <t>Club Sports Men's' Rugby 459FS</t>
  </si>
  <si>
    <t>Clarion University German Club 437FS</t>
  </si>
  <si>
    <t>Club Sports Women's' Rugby  470FS</t>
  </si>
  <si>
    <t>Clarion University Hip Hop Dance Team 467FS</t>
  </si>
  <si>
    <t>Debate &amp; Speech Team  428FS</t>
  </si>
  <si>
    <t>Clarion University Sports Management Association 962FS</t>
  </si>
  <si>
    <t>Fraternity &amp; Sorority Affairs  460FS</t>
  </si>
  <si>
    <t>Clarion University Student Veteran's Association</t>
  </si>
  <si>
    <t>Interhall Council (IHC)  446FS</t>
  </si>
  <si>
    <t>Clarion University TechFloor  480FS</t>
  </si>
  <si>
    <t>Intramurals 448FS</t>
  </si>
  <si>
    <t>Clarion University's Reading for the Cure 931FS</t>
  </si>
  <si>
    <t>Minority Student Services ASIA  401FS</t>
  </si>
  <si>
    <t>Clarion Vday Project  412FS</t>
  </si>
  <si>
    <t>Minority Student Services Black Student Union (BSU)  410FS</t>
  </si>
  <si>
    <t>Clarion Young Democrats  917FS</t>
  </si>
  <si>
    <t>Minority Student Services Leadership institute 449FS</t>
  </si>
  <si>
    <t>Club Smile 420FS</t>
  </si>
  <si>
    <t>Minority Student Services Lift Every Voice Choir (LEVC)  441FS</t>
  </si>
  <si>
    <t>Crossroads Christian Fellowship Kiononia 909FS</t>
  </si>
  <si>
    <t>Minority Student Services NAACP 905FS</t>
  </si>
  <si>
    <t>CU Student Chapter of the Wildlife Society 481FS</t>
  </si>
  <si>
    <t>Minority Student Services Women United 465FS</t>
  </si>
  <si>
    <t>CU Student Council for Exceptional Children (SCEC)  421FS</t>
  </si>
  <si>
    <t>Music Community Orchestra  413FS</t>
  </si>
  <si>
    <t>CU Young Conservatives of America 929FS</t>
  </si>
  <si>
    <t>Music University Bands 454FS</t>
  </si>
  <si>
    <t>CUPellas  968FS</t>
  </si>
  <si>
    <t>Music University Choirs  414FS</t>
  </si>
  <si>
    <t>Dance Team 434FS</t>
  </si>
  <si>
    <t>Student Senate  478FS</t>
  </si>
  <si>
    <t>Delta Phi Epsilon 963FS</t>
  </si>
  <si>
    <t>UAB Administrative  498FS</t>
  </si>
  <si>
    <t>Eagle Ambassadors  424FS</t>
  </si>
  <si>
    <t>UAB Arts Committee 492FS</t>
  </si>
  <si>
    <t>English Honors Society 431 FS</t>
  </si>
  <si>
    <t>UAB Collab &amp; Comm Service  496FS</t>
  </si>
  <si>
    <t>Fellowship of Christian Athletes 926FS</t>
  </si>
  <si>
    <t>UAB Lectures 494FS</t>
  </si>
  <si>
    <t>Financial Management Association 439FS</t>
  </si>
  <si>
    <t>UAB Major Concert  490FS</t>
  </si>
  <si>
    <t>Geoscience Club of Clarion University 971FS</t>
  </si>
  <si>
    <t>UAB Multicultural Account   900FS</t>
  </si>
  <si>
    <t>Habitat for Humanity of Clarion University 484FS</t>
  </si>
  <si>
    <t>UAB Publicity  499FS</t>
  </si>
  <si>
    <t>Health Careers Club 461FS</t>
  </si>
  <si>
    <t>UAB Recreation &amp; Films 493FS</t>
  </si>
  <si>
    <t>History Club  438FS</t>
  </si>
  <si>
    <t>UAB Seifert Committee 966FS</t>
  </si>
  <si>
    <t>Kappa Kappa Psi 483FS</t>
  </si>
  <si>
    <t>UAB Seifert Series 497FS</t>
  </si>
  <si>
    <t>Kiwanis Circle K 418FS</t>
  </si>
  <si>
    <t>UAB Special Events  491FS</t>
  </si>
  <si>
    <t>Krimson Kourts, Inc.  965FS</t>
  </si>
  <si>
    <t>UAB Weekend Friday Committee  901FS</t>
  </si>
  <si>
    <t>Kudets Step Team 930FS</t>
  </si>
  <si>
    <t>UAB Weekend Saturday Committee  495FS</t>
  </si>
  <si>
    <t>Math Club  442FS</t>
  </si>
  <si>
    <t>University Theatre  426FS</t>
  </si>
  <si>
    <t>National Broadcasting Society of Clarion University 488FS</t>
  </si>
  <si>
    <t>Venango College  SEED  834FS</t>
  </si>
  <si>
    <t>National Student Speech, Language &amp; Hearing Association (NSSLHA)  455FS</t>
  </si>
  <si>
    <t>Venango College Administration  800FS</t>
  </si>
  <si>
    <t>Newman Association  911FS</t>
  </si>
  <si>
    <t>Venango College Athletics &amp; Recreation  810FS</t>
  </si>
  <si>
    <t>Philosophy Club 464FS</t>
  </si>
  <si>
    <t>Venango College Veterans 809FS</t>
  </si>
  <si>
    <t>Pregnancy and Parenting Resources Initiative 906FS</t>
  </si>
  <si>
    <t>Venango College Campus Activity Board  808FS</t>
  </si>
  <si>
    <t>Psychology Club 463FS</t>
  </si>
  <si>
    <t>Venango College Contingency 801FS</t>
  </si>
  <si>
    <t>Public Relations Student Society of America 471FS</t>
  </si>
  <si>
    <t>Venango College Fitness Club  829FS</t>
  </si>
  <si>
    <t>Queens Org.  964FS</t>
  </si>
  <si>
    <t>Venango College Medical imaging Club (Allied Health)  827FS</t>
  </si>
  <si>
    <t>Recreational Outdoors Club 920FS</t>
  </si>
  <si>
    <t>Venango College Paintball Club  832FS</t>
  </si>
  <si>
    <t>Relay for Live -Colleges Against Cancer  918FS</t>
  </si>
  <si>
    <t>Venango College Phi Theta kappa PTK  821FS</t>
  </si>
  <si>
    <t>Rho Epsilon, The Real Estate Club of CUP 436FS</t>
  </si>
  <si>
    <t>Venango College Resident Student Association (RSA)  826FS</t>
  </si>
  <si>
    <t>Secular Student Alliance 932FS</t>
  </si>
  <si>
    <t>Venango College Respiratory Care Student Society  833FS</t>
  </si>
  <si>
    <t>Sigma Tau Delta International 969 FS</t>
  </si>
  <si>
    <t>Venango College Student Senate 805FS</t>
  </si>
  <si>
    <t>Society for Human Resource Management 402FS</t>
  </si>
  <si>
    <t>Athletics - Cheerleaders</t>
  </si>
  <si>
    <t>Society for the Advancement of Management 409FS</t>
  </si>
  <si>
    <t>Venango Adult Learners Organization</t>
  </si>
  <si>
    <t>Society of Physics Students 903FS</t>
  </si>
  <si>
    <t>Venango Allies</t>
  </si>
  <si>
    <t>Sociology Club of Clarion University 477FS</t>
  </si>
  <si>
    <t>Venango Bowling Club</t>
  </si>
  <si>
    <t>Spanish Club 468FS</t>
  </si>
  <si>
    <t>Venango Criminal Justice Society</t>
  </si>
  <si>
    <t>Special Libraries Association Student Chapter of CUP 487FS</t>
  </si>
  <si>
    <t>Venango Equestrian Team</t>
  </si>
  <si>
    <t>Student Athletic Training Club 469FS</t>
  </si>
  <si>
    <t>Venango Fishing Club</t>
  </si>
  <si>
    <t>Student Honors Association (SHA)  419FS</t>
  </si>
  <si>
    <t>Venango Fitness &amp; Intramurals</t>
  </si>
  <si>
    <t>Students for Life 466FS</t>
  </si>
  <si>
    <t>Venango Law Club</t>
  </si>
  <si>
    <t>Study Abroad Club 907FS</t>
  </si>
  <si>
    <t>Venango Nursing Club</t>
  </si>
  <si>
    <t>Tau Beta Sigma 936FS</t>
  </si>
  <si>
    <t>Venango Photography Club</t>
  </si>
  <si>
    <t>Tobeco Literary &amp; Arts Journal 433FS</t>
  </si>
  <si>
    <t>Venango psychology Club</t>
  </si>
  <si>
    <t>Translational Research Medical Club  933FS</t>
  </si>
  <si>
    <t>Venango Recreation</t>
  </si>
  <si>
    <t>Traumatic Brain Injury TBI 934FS</t>
  </si>
  <si>
    <t>Venango Rehab Club</t>
  </si>
  <si>
    <t>Visual Arts Association 403FS</t>
  </si>
  <si>
    <t>Venango Rifle Club</t>
  </si>
  <si>
    <t>Western PA Bios Chapter of The Society for Conservation Biology 408FS</t>
  </si>
  <si>
    <t>Venango Ski Club</t>
  </si>
  <si>
    <t>Venango Student United Way</t>
  </si>
  <si>
    <t>Venango Vamonos</t>
  </si>
  <si>
    <t>Venango Veteran's Club</t>
  </si>
  <si>
    <t>Venango Word Nerd Book Club</t>
  </si>
  <si>
    <t>XC/Track and Field Club</t>
  </si>
  <si>
    <r>
      <t xml:space="preserve">PLEASE ALLOW </t>
    </r>
    <r>
      <rPr>
        <b/>
        <i/>
        <u val="double"/>
        <sz val="12"/>
        <color theme="1"/>
        <rFont val="Arial"/>
        <family val="2"/>
      </rPr>
      <t>TWO (2) WEEKS</t>
    </r>
    <r>
      <rPr>
        <b/>
        <sz val="12"/>
        <color theme="1"/>
        <rFont val="Arial"/>
        <family val="2"/>
      </rPr>
      <t xml:space="preserve"> FOR THE COMMITTEE TO REVIEW THE REQUEST!</t>
    </r>
  </si>
  <si>
    <r>
      <t xml:space="preserve">E-mail this form to csa@clarion.edu or deliver hard copies to the CSA Office at 278 Gemmell Complex.  If approved by the Appropriations Committee, representatives of your group are </t>
    </r>
    <r>
      <rPr>
        <b/>
        <i/>
        <u val="double"/>
        <sz val="11"/>
        <color theme="1"/>
        <rFont val="Arial"/>
        <family val="2"/>
      </rPr>
      <t>required</t>
    </r>
    <r>
      <rPr>
        <sz val="11"/>
        <color theme="1"/>
        <rFont val="Arial"/>
        <family val="2"/>
      </rPr>
      <t xml:space="preserve"> to attend the next Student Senate meeting for the request to be considered for approval.  Failure to attend the Student Senate Meeting will result in tabling the motion to approve.</t>
    </r>
  </si>
  <si>
    <t>Organization:</t>
  </si>
  <si>
    <t>Description of Request:</t>
  </si>
  <si>
    <r>
      <t xml:space="preserve">PLEASE ALLOW </t>
    </r>
    <r>
      <rPr>
        <b/>
        <i/>
        <u val="double"/>
        <sz val="12"/>
        <color rgb="FFFF0000"/>
        <rFont val="Arial"/>
        <family val="2"/>
      </rPr>
      <t>TWO (2) WEEKS</t>
    </r>
    <r>
      <rPr>
        <b/>
        <sz val="12"/>
        <color theme="1"/>
        <rFont val="Arial"/>
        <family val="2"/>
      </rPr>
      <t xml:space="preserve"> FOR THE COMMITTEE TO REVIEW THE REQUEST!</t>
    </r>
  </si>
  <si>
    <t>Organization E-Mail:</t>
  </si>
  <si>
    <r>
      <t xml:space="preserve">RSO </t>
    </r>
    <r>
      <rPr>
        <b/>
        <i/>
        <u/>
        <sz val="14"/>
        <color rgb="FF00B0F0"/>
        <rFont val="Arial"/>
        <family val="2"/>
      </rPr>
      <t>SUPPLEMENTAL</t>
    </r>
    <r>
      <rPr>
        <b/>
        <sz val="14"/>
        <color theme="1"/>
        <rFont val="Arial"/>
        <family val="2"/>
      </rPr>
      <t xml:space="preserve"> Appropriations Request Form</t>
    </r>
  </si>
  <si>
    <r>
      <t xml:space="preserve">E-mail this form to csa@clarion.edu  If approved by the Student Senate Appropriations Committee, representatives of your group are </t>
    </r>
    <r>
      <rPr>
        <b/>
        <i/>
        <u val="double"/>
        <sz val="11"/>
        <color theme="1"/>
        <rFont val="Arial"/>
        <family val="2"/>
      </rPr>
      <t>required</t>
    </r>
    <r>
      <rPr>
        <sz val="11"/>
        <color theme="1"/>
        <rFont val="Arial"/>
        <family val="2"/>
      </rPr>
      <t xml:space="preserve"> to attend the next Student Senate meeting for the request to be considered for approval.  Failure to attend the Student Senate Meeting will result in tabling the motion to approve.</t>
    </r>
  </si>
  <si>
    <t>Total Cost per Student Attendee</t>
  </si>
  <si>
    <t>Total Net Cost Per Student after Fundraising</t>
  </si>
  <si>
    <t>Remainder to be funded through alternative funding source(s)</t>
  </si>
  <si>
    <r>
      <rPr>
        <b/>
        <sz val="10"/>
        <color theme="1"/>
        <rFont val="Arial"/>
        <family val="2"/>
      </rPr>
      <t>Maximum</t>
    </r>
    <r>
      <rPr>
        <sz val="10"/>
        <color theme="1"/>
        <rFont val="Arial"/>
        <family val="2"/>
      </rPr>
      <t xml:space="preserve"> Allowable Amount from Supplemental Funds Per Guidelines</t>
    </r>
  </si>
  <si>
    <r>
      <t xml:space="preserve">If the supplemental request is approved, the organization </t>
    </r>
    <r>
      <rPr>
        <b/>
        <sz val="10"/>
        <color theme="1"/>
        <rFont val="Arial"/>
        <family val="2"/>
      </rPr>
      <t>must</t>
    </r>
    <r>
      <rPr>
        <sz val="10"/>
        <color theme="1"/>
        <rFont val="Arial"/>
        <family val="2"/>
      </rPr>
      <t xml:space="preserve"> return to the next Student Senate Meeting following the educational trip, conference, or campus event, and report on the event.  The organization is encouraged to notify Student Senate of which meeting they will be attending.</t>
    </r>
  </si>
  <si>
    <r>
      <t>RUO</t>
    </r>
    <r>
      <rPr>
        <b/>
        <u/>
        <sz val="14"/>
        <color theme="8" tint="-0.249977111117893"/>
        <rFont val="Arial"/>
        <family val="2"/>
      </rPr>
      <t xml:space="preserve"> SUPPLEMENTAL </t>
    </r>
    <r>
      <rPr>
        <b/>
        <sz val="14"/>
        <color theme="1"/>
        <rFont val="Arial"/>
        <family val="2"/>
      </rPr>
      <t>Appropriations Request Form</t>
    </r>
  </si>
  <si>
    <t>CSA 7 Pass Van</t>
  </si>
  <si>
    <t>Cost per Mile CSA 7 Pass Van</t>
  </si>
  <si>
    <t>CSA 12 Pass Van</t>
  </si>
  <si>
    <t>Cost per Mile CSA 12 Pass 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</si>
</sst>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mm/dd/yy;@"/>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b/>
      <sz val="11"/>
      <color theme="1"/>
      <name val="Arial"/>
      <family val="2"/>
    </font>
    <font>
      <u/>
      <sz val="11"/>
      <color theme="1"/>
      <name val="Arial"/>
      <family val="2"/>
    </font>
    <font>
      <b/>
      <sz val="12"/>
      <color theme="1"/>
      <name val="Arial"/>
      <family val="2"/>
    </font>
    <font>
      <b/>
      <sz val="14"/>
      <color theme="1"/>
      <name val="Arial"/>
      <family val="2"/>
    </font>
    <font>
      <b/>
      <sz val="16"/>
      <color theme="1"/>
      <name val="Arial"/>
      <family val="2"/>
    </font>
    <font>
      <b/>
      <sz val="18"/>
      <color theme="1"/>
      <name val="Arial"/>
      <family val="2"/>
    </font>
    <font>
      <sz val="10"/>
      <color theme="1"/>
      <name val="Arial"/>
      <family val="2"/>
    </font>
    <font>
      <b/>
      <u/>
      <sz val="11"/>
      <color theme="1"/>
      <name val="Arial"/>
      <family val="2"/>
    </font>
    <font>
      <i/>
      <sz val="12"/>
      <color theme="1"/>
      <name val="Arial"/>
      <family val="2"/>
    </font>
    <font>
      <u/>
      <sz val="11"/>
      <color theme="10"/>
      <name val="Calibri"/>
      <family val="2"/>
      <scheme val="minor"/>
    </font>
    <font>
      <b/>
      <u/>
      <sz val="10"/>
      <color theme="1"/>
      <name val="Arial"/>
      <family val="2"/>
    </font>
    <font>
      <i/>
      <sz val="10"/>
      <color theme="1"/>
      <name val="Arial"/>
      <family val="2"/>
    </font>
    <font>
      <b/>
      <sz val="10"/>
      <color theme="1"/>
      <name val="Arial"/>
      <family val="2"/>
    </font>
    <font>
      <sz val="8"/>
      <color theme="1"/>
      <name val="Arial"/>
      <family val="2"/>
    </font>
    <font>
      <sz val="11"/>
      <color rgb="FF00B0F0"/>
      <name val="Arial"/>
      <family val="2"/>
    </font>
    <font>
      <sz val="11"/>
      <color theme="7" tint="0.59999389629810485"/>
      <name val="Arial"/>
      <family val="2"/>
    </font>
    <font>
      <sz val="11"/>
      <color theme="0"/>
      <name val="Calibri"/>
      <family val="2"/>
      <scheme val="minor"/>
    </font>
    <font>
      <sz val="9.9499999999999993"/>
      <color indexed="8"/>
      <name val="Arial"/>
      <family val="2"/>
    </font>
    <font>
      <b/>
      <i/>
      <u val="double"/>
      <sz val="12"/>
      <color theme="1"/>
      <name val="Arial"/>
      <family val="2"/>
    </font>
    <font>
      <b/>
      <i/>
      <u val="double"/>
      <sz val="11"/>
      <color theme="1"/>
      <name val="Arial"/>
      <family val="2"/>
    </font>
    <font>
      <b/>
      <i/>
      <u val="double"/>
      <sz val="12"/>
      <color rgb="FFFF0000"/>
      <name val="Arial"/>
      <family val="2"/>
    </font>
    <font>
      <b/>
      <i/>
      <u/>
      <sz val="14"/>
      <color rgb="FF00B0F0"/>
      <name val="Arial"/>
      <family val="2"/>
    </font>
    <font>
      <b/>
      <u/>
      <sz val="14"/>
      <color theme="8" tint="-0.249977111117893"/>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1"/>
      </top>
      <bottom/>
      <diagonal/>
    </border>
    <border>
      <left style="thin">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201">
    <xf numFmtId="0" fontId="0" fillId="0" borderId="0" xfId="0"/>
    <xf numFmtId="0" fontId="5" fillId="0" borderId="0" xfId="0" applyFont="1" applyAlignment="1">
      <alignment vertical="center"/>
    </xf>
    <xf numFmtId="0" fontId="5" fillId="0" borderId="0" xfId="0" applyFont="1"/>
    <xf numFmtId="0" fontId="5" fillId="0" borderId="0" xfId="0" applyFont="1" applyBorder="1" applyAlignment="1">
      <alignment vertical="center" wrapText="1"/>
    </xf>
    <xf numFmtId="0" fontId="5" fillId="0" borderId="0" xfId="0" applyFont="1" applyBorder="1"/>
    <xf numFmtId="0" fontId="5" fillId="0" borderId="3" xfId="0" applyFont="1" applyBorder="1" applyAlignment="1">
      <alignment vertical="center" wrapText="1"/>
    </xf>
    <xf numFmtId="0" fontId="5" fillId="0" borderId="0" xfId="0" applyFont="1" applyBorder="1" applyAlignment="1">
      <alignment vertical="center"/>
    </xf>
    <xf numFmtId="0" fontId="5" fillId="0" borderId="0" xfId="0" applyFont="1" applyFill="1" applyBorder="1"/>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vertical="center"/>
    </xf>
    <xf numFmtId="164" fontId="5" fillId="0" borderId="1" xfId="0" applyNumberFormat="1" applyFont="1" applyBorder="1" applyAlignment="1">
      <alignment vertical="center"/>
    </xf>
    <xf numFmtId="164" fontId="5" fillId="0" borderId="0" xfId="0" applyNumberFormat="1"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right" vertical="center"/>
    </xf>
    <xf numFmtId="0" fontId="12"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vertical="top"/>
    </xf>
    <xf numFmtId="0" fontId="6" fillId="0" borderId="0" xfId="0" applyFont="1" applyAlignment="1">
      <alignment vertical="center"/>
    </xf>
    <xf numFmtId="0" fontId="6" fillId="0" borderId="0" xfId="0" applyFont="1"/>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xf>
    <xf numFmtId="0" fontId="5" fillId="0" borderId="3" xfId="0" applyFont="1" applyBorder="1" applyAlignment="1">
      <alignment horizontal="center"/>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0" xfId="0" applyFont="1"/>
    <xf numFmtId="8" fontId="12" fillId="0" borderId="0" xfId="0" applyNumberFormat="1" applyFont="1"/>
    <xf numFmtId="0" fontId="16" fillId="0" borderId="0" xfId="0" applyFont="1"/>
    <xf numFmtId="0" fontId="12" fillId="0" borderId="0" xfId="0" applyFont="1" applyAlignment="1">
      <alignment horizontal="center" wrapText="1"/>
    </xf>
    <xf numFmtId="8" fontId="12" fillId="0" borderId="0" xfId="0" applyNumberFormat="1" applyFont="1" applyAlignment="1">
      <alignment horizontal="center" wrapText="1"/>
    </xf>
    <xf numFmtId="0" fontId="12" fillId="0" borderId="0" xfId="0" applyFont="1" applyAlignment="1">
      <alignment horizontal="center"/>
    </xf>
    <xf numFmtId="10" fontId="12" fillId="0" borderId="0" xfId="0" applyNumberFormat="1" applyFont="1"/>
    <xf numFmtId="8" fontId="12" fillId="0" borderId="0" xfId="0" applyNumberFormat="1" applyFont="1" applyAlignment="1">
      <alignment horizontal="center"/>
    </xf>
    <xf numFmtId="8" fontId="12" fillId="0" borderId="2" xfId="0" applyNumberFormat="1" applyFont="1" applyBorder="1"/>
    <xf numFmtId="0" fontId="12" fillId="0" borderId="1" xfId="0" applyFont="1" applyBorder="1" applyAlignment="1">
      <alignment horizontal="center"/>
    </xf>
    <xf numFmtId="0" fontId="12" fillId="0" borderId="2" xfId="0" applyFont="1" applyBorder="1" applyAlignment="1">
      <alignment horizontal="center"/>
    </xf>
    <xf numFmtId="0" fontId="19" fillId="0" borderId="0" xfId="0" applyFont="1" applyAlignment="1">
      <alignment horizontal="center" wrapText="1"/>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center" vertical="center" wrapText="1"/>
    </xf>
    <xf numFmtId="164" fontId="5" fillId="2" borderId="1" xfId="0" applyNumberFormat="1" applyFont="1" applyFill="1" applyBorder="1" applyAlignment="1" applyProtection="1">
      <alignment vertical="center"/>
      <protection locked="0"/>
    </xf>
    <xf numFmtId="0" fontId="5" fillId="2" borderId="3" xfId="0" applyFont="1" applyFill="1" applyBorder="1" applyAlignment="1" applyProtection="1">
      <alignment vertical="center" wrapText="1"/>
      <protection locked="0"/>
    </xf>
    <xf numFmtId="0" fontId="5" fillId="3" borderId="3" xfId="0" applyFont="1" applyFill="1" applyBorder="1" applyAlignment="1" applyProtection="1">
      <alignment horizontal="center"/>
      <protection locked="0"/>
    </xf>
    <xf numFmtId="0" fontId="12" fillId="2" borderId="1" xfId="0" applyFont="1" applyFill="1" applyBorder="1" applyAlignment="1" applyProtection="1">
      <alignment vertical="center" wrapText="1"/>
      <protection locked="0"/>
    </xf>
    <xf numFmtId="0" fontId="12" fillId="2" borderId="2" xfId="0" applyFont="1" applyFill="1" applyBorder="1" applyAlignment="1" applyProtection="1">
      <alignment vertical="center" wrapText="1"/>
      <protection locked="0"/>
    </xf>
    <xf numFmtId="0" fontId="12" fillId="2" borderId="3" xfId="0" applyFont="1" applyFill="1" applyBorder="1" applyAlignment="1" applyProtection="1">
      <alignment horizontal="center"/>
      <protection locked="0"/>
    </xf>
    <xf numFmtId="8" fontId="12" fillId="2" borderId="3" xfId="0" applyNumberFormat="1" applyFont="1" applyFill="1" applyBorder="1" applyProtection="1">
      <protection locked="0"/>
    </xf>
    <xf numFmtId="10" fontId="12" fillId="2" borderId="3" xfId="0" applyNumberFormat="1" applyFont="1" applyFill="1" applyBorder="1" applyProtection="1">
      <protection locked="0"/>
    </xf>
    <xf numFmtId="0" fontId="5" fillId="0" borderId="0" xfId="0" applyFont="1" applyBorder="1" applyAlignment="1">
      <alignment horizontal="center" vertical="center"/>
    </xf>
    <xf numFmtId="0" fontId="5" fillId="0" borderId="1" xfId="0" applyFont="1" applyBorder="1" applyAlignment="1" applyProtection="1">
      <alignment horizontal="right" wrapText="1"/>
      <protection locked="0"/>
    </xf>
    <xf numFmtId="0" fontId="15" fillId="0" borderId="0" xfId="1" applyBorder="1" applyAlignment="1">
      <alignment vertical="center"/>
    </xf>
    <xf numFmtId="0" fontId="12" fillId="0" borderId="0" xfId="0" applyFont="1" applyAlignment="1"/>
    <xf numFmtId="0" fontId="12" fillId="0" borderId="2" xfId="0" applyFont="1" applyFill="1" applyBorder="1" applyProtection="1">
      <protection locked="0"/>
    </xf>
    <xf numFmtId="0" fontId="5" fillId="0" borderId="0" xfId="0" applyFont="1" applyFill="1" applyBorder="1" applyAlignment="1">
      <alignment horizontal="center" vertical="center"/>
    </xf>
    <xf numFmtId="0" fontId="0" fillId="0" borderId="0" xfId="0" applyProtection="1">
      <protection locked="0"/>
    </xf>
    <xf numFmtId="0" fontId="0" fillId="0" borderId="0" xfId="0" applyAlignment="1">
      <alignment horizontal="justify"/>
    </xf>
    <xf numFmtId="0" fontId="12" fillId="0" borderId="2" xfId="0" applyFont="1" applyFill="1" applyBorder="1" applyProtection="1"/>
    <xf numFmtId="0" fontId="5" fillId="2" borderId="3" xfId="0" applyFont="1" applyFill="1" applyBorder="1" applyAlignment="1" applyProtection="1">
      <alignment horizontal="right"/>
      <protection locked="0"/>
    </xf>
    <xf numFmtId="8" fontId="12" fillId="2" borderId="6" xfId="0" applyNumberFormat="1" applyFont="1" applyFill="1" applyBorder="1" applyProtection="1">
      <protection locked="0"/>
    </xf>
    <xf numFmtId="0" fontId="12" fillId="2" borderId="3" xfId="0" applyFont="1" applyFill="1" applyBorder="1" applyProtection="1">
      <protection locked="0"/>
    </xf>
    <xf numFmtId="0" fontId="12" fillId="2" borderId="5" xfId="0" applyFont="1" applyFill="1" applyBorder="1" applyAlignment="1" applyProtection="1">
      <alignment horizontal="center"/>
      <protection locked="0"/>
    </xf>
    <xf numFmtId="0" fontId="12" fillId="0" borderId="0" xfId="0" applyFont="1" applyFill="1"/>
    <xf numFmtId="0" fontId="12" fillId="0" borderId="1" xfId="0" applyFont="1" applyFill="1" applyBorder="1"/>
    <xf numFmtId="0" fontId="12" fillId="0" borderId="0" xfId="0" applyFont="1" applyFill="1" applyAlignment="1">
      <alignment horizontal="center" wrapText="1"/>
    </xf>
    <xf numFmtId="0" fontId="12" fillId="0" borderId="0" xfId="0" applyFont="1" applyFill="1" applyAlignment="1">
      <alignment horizontal="center"/>
    </xf>
    <xf numFmtId="8" fontId="12" fillId="0" borderId="0" xfId="0" applyNumberFormat="1" applyFont="1" applyFill="1"/>
    <xf numFmtId="8" fontId="12" fillId="0" borderId="2" xfId="0" applyNumberFormat="1" applyFont="1" applyFill="1" applyBorder="1"/>
    <xf numFmtId="8" fontId="12" fillId="0" borderId="2" xfId="0" applyNumberFormat="1" applyFont="1" applyFill="1" applyBorder="1" applyProtection="1">
      <protection locked="0"/>
    </xf>
    <xf numFmtId="0" fontId="12" fillId="0" borderId="3" xfId="0" applyFont="1" applyFill="1" applyBorder="1" applyProtection="1">
      <protection locked="0"/>
    </xf>
    <xf numFmtId="8" fontId="12" fillId="0" borderId="6" xfId="0" applyNumberFormat="1" applyFont="1" applyFill="1" applyBorder="1" applyProtection="1">
      <protection locked="0"/>
    </xf>
    <xf numFmtId="0" fontId="16" fillId="0" borderId="0" xfId="0" applyFont="1" applyFill="1"/>
    <xf numFmtId="0" fontId="5" fillId="2" borderId="5"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5"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7" fillId="0" borderId="0" xfId="0" applyFont="1" applyBorder="1" applyAlignment="1">
      <alignment horizontal="left" vertical="center"/>
    </xf>
    <xf numFmtId="0" fontId="5" fillId="0" borderId="0" xfId="0" applyFont="1" applyBorder="1" applyAlignment="1">
      <alignment horizontal="center" vertical="center" wrapText="1"/>
    </xf>
    <xf numFmtId="0" fontId="0" fillId="0" borderId="0" xfId="0" applyFill="1"/>
    <xf numFmtId="0" fontId="22" fillId="0" borderId="16" xfId="0" applyFont="1" applyFill="1" applyBorder="1"/>
    <xf numFmtId="0" fontId="0" fillId="0" borderId="16" xfId="0" applyFont="1" applyFill="1" applyBorder="1"/>
    <xf numFmtId="0" fontId="23" fillId="0" borderId="16" xfId="0" applyFont="1" applyFill="1" applyBorder="1" applyAlignment="1">
      <alignment vertical="center"/>
    </xf>
    <xf numFmtId="0" fontId="0" fillId="0" borderId="0" xfId="0" applyFont="1" applyFill="1" applyBorder="1"/>
    <xf numFmtId="0" fontId="0" fillId="0" borderId="0" xfId="0" applyNumberFormat="1" applyFill="1" applyBorder="1" applyAlignment="1" applyProtection="1"/>
    <xf numFmtId="0" fontId="0" fillId="0" borderId="0" xfId="0" applyFont="1" applyFill="1"/>
    <xf numFmtId="0" fontId="23" fillId="0" borderId="0" xfId="0" applyFont="1" applyFill="1" applyAlignment="1">
      <alignment vertical="center"/>
    </xf>
    <xf numFmtId="0" fontId="0" fillId="0" borderId="0" xfId="0" applyFill="1" applyBorder="1" applyAlignment="1" applyProtection="1"/>
    <xf numFmtId="164" fontId="5" fillId="0" borderId="3" xfId="0" applyNumberFormat="1" applyFont="1" applyFill="1" applyBorder="1" applyAlignment="1" applyProtection="1">
      <alignment horizontal="center" vertical="center"/>
    </xf>
    <xf numFmtId="0" fontId="5" fillId="0" borderId="0" xfId="0" applyFont="1" applyFill="1" applyBorder="1" applyAlignment="1" applyProtection="1">
      <alignment vertical="center" wrapText="1"/>
      <protection locked="0"/>
    </xf>
    <xf numFmtId="0" fontId="5" fillId="2" borderId="17" xfId="0" applyFont="1" applyFill="1" applyBorder="1" applyAlignment="1" applyProtection="1">
      <alignment vertical="center" wrapText="1"/>
      <protection locked="0"/>
    </xf>
    <xf numFmtId="0" fontId="3" fillId="2" borderId="3" xfId="0" applyFont="1" applyFill="1" applyBorder="1" applyProtection="1">
      <protection locked="0"/>
    </xf>
    <xf numFmtId="0" fontId="2" fillId="0" borderId="0" xfId="0" applyFont="1"/>
    <xf numFmtId="0" fontId="17" fillId="0" borderId="0" xfId="0" applyFont="1"/>
    <xf numFmtId="0" fontId="5"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horizontal="right" vertical="center"/>
    </xf>
    <xf numFmtId="0" fontId="7" fillId="0" borderId="0" xfId="0" applyFont="1" applyBorder="1" applyAlignment="1">
      <alignment horizontal="left" vertical="center"/>
    </xf>
    <xf numFmtId="0" fontId="5" fillId="0" borderId="0" xfId="0" applyFont="1" applyBorder="1" applyAlignment="1">
      <alignment horizontal="center" vertical="center" wrapText="1"/>
    </xf>
    <xf numFmtId="0" fontId="5" fillId="2" borderId="2" xfId="0" applyFont="1" applyFill="1" applyBorder="1" applyAlignment="1" applyProtection="1">
      <alignment horizontal="left" wrapText="1"/>
      <protection locked="0"/>
    </xf>
    <xf numFmtId="0" fontId="5" fillId="2" borderId="2" xfId="0" applyFont="1" applyFill="1" applyBorder="1" applyAlignment="1" applyProtection="1">
      <alignment horizontal="center" wrapText="1"/>
      <protection locked="0"/>
    </xf>
    <xf numFmtId="0" fontId="5" fillId="2" borderId="1" xfId="0" applyFont="1" applyFill="1" applyBorder="1" applyAlignment="1" applyProtection="1">
      <alignment horizontal="left" wrapText="1"/>
      <protection locked="0"/>
    </xf>
    <xf numFmtId="0" fontId="12" fillId="0" borderId="4" xfId="0" applyFont="1" applyBorder="1" applyAlignment="1">
      <alignment horizontal="left" vertical="center"/>
    </xf>
    <xf numFmtId="0" fontId="5" fillId="2" borderId="2" xfId="0" applyFont="1" applyFill="1" applyBorder="1" applyAlignment="1" applyProtection="1">
      <alignment horizontal="left" vertical="center" wrapText="1"/>
      <protection locked="0"/>
    </xf>
    <xf numFmtId="0" fontId="5" fillId="0" borderId="4" xfId="0" applyFont="1" applyBorder="1" applyAlignment="1">
      <alignment horizontal="center" vertical="center" wrapText="1"/>
    </xf>
    <xf numFmtId="0" fontId="5" fillId="2" borderId="1" xfId="0" applyFont="1" applyFill="1" applyBorder="1" applyAlignment="1" applyProtection="1">
      <alignment horizontal="left" vertical="center" wrapText="1"/>
      <protection locked="0"/>
    </xf>
    <xf numFmtId="0" fontId="8" fillId="0" borderId="0"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8" fontId="5" fillId="3" borderId="6" xfId="0" applyNumberFormat="1" applyFont="1" applyFill="1" applyBorder="1" applyAlignment="1" applyProtection="1">
      <alignment horizontal="right" vertical="center" wrapText="1"/>
      <protection locked="0"/>
    </xf>
    <xf numFmtId="8" fontId="5" fillId="3" borderId="7" xfId="0" applyNumberFormat="1" applyFont="1" applyFill="1" applyBorder="1" applyAlignment="1" applyProtection="1">
      <alignment horizontal="right" vertical="center" wrapText="1"/>
      <protection locked="0"/>
    </xf>
    <xf numFmtId="8" fontId="5" fillId="2" borderId="4" xfId="0" applyNumberFormat="1" applyFont="1" applyFill="1" applyBorder="1" applyAlignment="1" applyProtection="1">
      <alignment horizontal="right" vertical="center"/>
      <protection locked="0"/>
    </xf>
    <xf numFmtId="8" fontId="5" fillId="2" borderId="9" xfId="0" applyNumberFormat="1" applyFont="1" applyFill="1" applyBorder="1" applyAlignment="1" applyProtection="1">
      <alignment horizontal="right" vertical="center" wrapText="1"/>
      <protection locked="0"/>
    </xf>
    <xf numFmtId="8" fontId="5" fillId="2" borderId="10" xfId="0" applyNumberFormat="1" applyFont="1" applyFill="1" applyBorder="1" applyAlignment="1" applyProtection="1">
      <alignment horizontal="right" vertical="center" wrapText="1"/>
      <protection locked="0"/>
    </xf>
    <xf numFmtId="8" fontId="5" fillId="2" borderId="1" xfId="0" applyNumberFormat="1" applyFont="1" applyFill="1" applyBorder="1" applyAlignment="1" applyProtection="1">
      <alignment horizontal="right" vertical="center" wrapText="1"/>
      <protection locked="0"/>
    </xf>
    <xf numFmtId="0" fontId="5" fillId="2" borderId="6"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protection locked="0"/>
    </xf>
    <xf numFmtId="0" fontId="5" fillId="2" borderId="12" xfId="0" applyFont="1" applyFill="1" applyBorder="1" applyAlignment="1" applyProtection="1">
      <alignment horizontal="center"/>
      <protection locked="0"/>
    </xf>
    <xf numFmtId="0" fontId="5" fillId="2" borderId="11" xfId="0" applyFont="1" applyFill="1" applyBorder="1" applyAlignment="1" applyProtection="1">
      <alignment horizontal="center" wrapText="1"/>
      <protection locked="0"/>
    </xf>
    <xf numFmtId="0" fontId="5" fillId="2" borderId="12" xfId="0" applyFont="1" applyFill="1" applyBorder="1" applyAlignment="1" applyProtection="1">
      <alignment horizontal="center" wrapText="1"/>
      <protection locked="0"/>
    </xf>
    <xf numFmtId="0" fontId="5" fillId="2" borderId="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0" xfId="0" applyFont="1" applyFill="1" applyBorder="1" applyAlignment="1" applyProtection="1">
      <alignment horizontal="center" wrapText="1"/>
      <protection locked="0"/>
    </xf>
    <xf numFmtId="49" fontId="5" fillId="2" borderId="6" xfId="0" applyNumberFormat="1" applyFont="1" applyFill="1" applyBorder="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wrapText="1"/>
      <protection locked="0"/>
    </xf>
    <xf numFmtId="49" fontId="5" fillId="2" borderId="7" xfId="0" applyNumberFormat="1" applyFont="1" applyFill="1" applyBorder="1" applyAlignment="1" applyProtection="1">
      <alignment horizontal="center" vertical="center" wrapText="1"/>
      <protection locked="0"/>
    </xf>
    <xf numFmtId="0" fontId="5" fillId="0" borderId="0" xfId="0" applyFont="1" applyBorder="1" applyAlignment="1">
      <alignment horizontal="justify"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49"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wrapText="1"/>
      <protection locked="0"/>
    </xf>
    <xf numFmtId="0" fontId="5" fillId="0" borderId="0" xfId="0" applyFont="1" applyBorder="1" applyAlignment="1">
      <alignment horizontal="left" vertical="center"/>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protection locked="0"/>
    </xf>
    <xf numFmtId="8" fontId="5" fillId="3" borderId="1" xfId="0" applyNumberFormat="1" applyFont="1" applyFill="1" applyBorder="1" applyAlignment="1" applyProtection="1">
      <alignment horizontal="right" vertical="center" wrapText="1"/>
      <protection locked="0"/>
    </xf>
    <xf numFmtId="0" fontId="11"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2" fillId="2" borderId="13" xfId="0" applyFont="1" applyFill="1" applyBorder="1" applyAlignment="1">
      <alignment horizontal="justify" wrapText="1"/>
    </xf>
    <xf numFmtId="0" fontId="4" fillId="2" borderId="0" xfId="0" applyFont="1" applyFill="1" applyBorder="1" applyAlignment="1">
      <alignment horizontal="justify" wrapText="1"/>
    </xf>
    <xf numFmtId="0" fontId="4" fillId="2" borderId="8" xfId="0" applyFont="1" applyFill="1" applyBorder="1" applyAlignment="1">
      <alignment horizontal="justify" wrapText="1"/>
    </xf>
    <xf numFmtId="0" fontId="4" fillId="2" borderId="13" xfId="0" applyFont="1" applyFill="1" applyBorder="1" applyAlignment="1">
      <alignment horizontal="justify" wrapText="1"/>
    </xf>
    <xf numFmtId="0" fontId="16" fillId="2" borderId="14" xfId="0" applyFont="1" applyFill="1" applyBorder="1" applyAlignment="1">
      <alignment horizontal="center"/>
    </xf>
    <xf numFmtId="0" fontId="16" fillId="2" borderId="1" xfId="0" applyFont="1" applyFill="1" applyBorder="1" applyAlignment="1">
      <alignment horizontal="center"/>
    </xf>
    <xf numFmtId="0" fontId="16" fillId="2" borderId="15" xfId="0" applyFont="1" applyFill="1" applyBorder="1" applyAlignment="1">
      <alignment horizontal="center"/>
    </xf>
    <xf numFmtId="0" fontId="12" fillId="2" borderId="6" xfId="0" applyFont="1" applyFill="1" applyBorder="1" applyAlignment="1" applyProtection="1">
      <alignment horizontal="left" wrapText="1"/>
      <protection locked="0"/>
    </xf>
    <xf numFmtId="0" fontId="12" fillId="2" borderId="2" xfId="0" applyFont="1" applyFill="1" applyBorder="1" applyAlignment="1" applyProtection="1">
      <alignment horizontal="left" wrapText="1"/>
      <protection locked="0"/>
    </xf>
    <xf numFmtId="0" fontId="12" fillId="2" borderId="7" xfId="0" applyFont="1" applyFill="1" applyBorder="1" applyAlignment="1" applyProtection="1">
      <alignment horizontal="left" wrapText="1"/>
      <protection locked="0"/>
    </xf>
    <xf numFmtId="0" fontId="12" fillId="2" borderId="6" xfId="0" applyFont="1" applyFill="1" applyBorder="1" applyAlignment="1" applyProtection="1">
      <alignment horizontal="center" wrapText="1"/>
      <protection locked="0"/>
    </xf>
    <xf numFmtId="0" fontId="12" fillId="2" borderId="2" xfId="0" applyFont="1" applyFill="1" applyBorder="1" applyAlignment="1" applyProtection="1">
      <alignment horizontal="center" wrapText="1"/>
      <protection locked="0"/>
    </xf>
    <xf numFmtId="0" fontId="12" fillId="2" borderId="7" xfId="0" applyFont="1" applyFill="1" applyBorder="1" applyAlignment="1" applyProtection="1">
      <alignment horizontal="center" wrapText="1"/>
      <protection locked="0"/>
    </xf>
    <xf numFmtId="0" fontId="17" fillId="0" borderId="0" xfId="0" applyFont="1" applyAlignment="1">
      <alignment horizontal="left" wrapText="1"/>
    </xf>
    <xf numFmtId="0" fontId="0" fillId="2" borderId="2" xfId="0"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12" fillId="0" borderId="1" xfId="0" applyFont="1" applyBorder="1" applyAlignment="1">
      <alignment horizontal="center"/>
    </xf>
    <xf numFmtId="0" fontId="8" fillId="0" borderId="0" xfId="0" applyFont="1" applyAlignment="1">
      <alignment horizontal="center" wrapText="1"/>
    </xf>
    <xf numFmtId="49" fontId="12" fillId="0" borderId="1" xfId="0" applyNumberFormat="1" applyFont="1" applyBorder="1" applyAlignment="1">
      <alignment horizontal="left" wrapText="1"/>
    </xf>
    <xf numFmtId="0" fontId="5" fillId="0" borderId="0" xfId="0" applyFont="1" applyAlignment="1">
      <alignment horizontal="center" vertical="center"/>
    </xf>
    <xf numFmtId="0" fontId="5" fillId="0" borderId="0" xfId="0" applyFont="1" applyAlignment="1">
      <alignment horizontal="left"/>
    </xf>
    <xf numFmtId="0" fontId="13" fillId="0" borderId="0" xfId="0" applyFont="1" applyAlignment="1">
      <alignment horizontal="left" vertical="center"/>
    </xf>
    <xf numFmtId="0" fontId="13" fillId="0" borderId="0" xfId="0" applyFont="1" applyAlignment="1">
      <alignment horizontal="left"/>
    </xf>
    <xf numFmtId="0" fontId="5" fillId="0" borderId="0" xfId="0" applyFont="1" applyAlignment="1">
      <alignment horizontal="justify" vertical="center" wrapText="1"/>
    </xf>
    <xf numFmtId="0" fontId="5" fillId="0" borderId="0" xfId="0" applyFont="1" applyAlignment="1">
      <alignment horizontal="justify" vertical="center"/>
    </xf>
    <xf numFmtId="0" fontId="5" fillId="0" borderId="0" xfId="0" applyFont="1" applyAlignment="1">
      <alignment horizontal="justify"/>
    </xf>
    <xf numFmtId="0" fontId="6" fillId="0" borderId="0" xfId="0" applyFont="1" applyAlignment="1">
      <alignment horizontal="center"/>
    </xf>
    <xf numFmtId="0" fontId="5" fillId="0" borderId="0" xfId="0" applyFont="1" applyAlignment="1">
      <alignment horizontal="justify" wrapText="1"/>
    </xf>
    <xf numFmtId="0" fontId="14" fillId="0" borderId="0" xfId="0" applyFont="1" applyAlignment="1">
      <alignment horizontal="center" vertical="center" wrapText="1"/>
    </xf>
    <xf numFmtId="0" fontId="5" fillId="0" borderId="1" xfId="0" applyFont="1" applyBorder="1" applyAlignment="1">
      <alignment horizontal="left" vertical="center" wrapText="1"/>
    </xf>
    <xf numFmtId="0" fontId="15" fillId="0" borderId="1" xfId="1" applyBorder="1" applyAlignment="1">
      <alignment horizontal="left" wrapText="1"/>
    </xf>
    <xf numFmtId="0" fontId="5" fillId="0" borderId="1" xfId="0" applyFont="1" applyBorder="1" applyAlignment="1">
      <alignment horizontal="left" wrapText="1"/>
    </xf>
    <xf numFmtId="0" fontId="5" fillId="0" borderId="1" xfId="0" applyFont="1" applyBorder="1" applyAlignment="1">
      <alignment horizontal="center" vertical="center" wrapText="1"/>
    </xf>
    <xf numFmtId="0" fontId="15" fillId="0" borderId="1" xfId="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15" fillId="0" borderId="1" xfId="1" applyBorder="1" applyAlignment="1">
      <alignment horizontal="center"/>
    </xf>
    <xf numFmtId="0" fontId="5" fillId="0" borderId="2" xfId="0" applyFont="1" applyBorder="1" applyAlignment="1">
      <alignment horizontal="left" vertical="center" wrapText="1"/>
    </xf>
    <xf numFmtId="0" fontId="15" fillId="0" borderId="2" xfId="1" applyBorder="1" applyAlignment="1">
      <alignment horizontal="left" wrapText="1"/>
    </xf>
    <xf numFmtId="0" fontId="5" fillId="0" borderId="2" xfId="0" applyFont="1" applyBorder="1" applyAlignment="1">
      <alignment horizontal="left" wrapText="1"/>
    </xf>
    <xf numFmtId="0" fontId="15" fillId="0" borderId="2" xfId="1" applyBorder="1" applyAlignment="1">
      <alignment horizontal="center" wrapText="1"/>
    </xf>
    <xf numFmtId="0" fontId="5" fillId="0" borderId="2" xfId="0" applyFont="1" applyBorder="1" applyAlignment="1">
      <alignment horizontal="center" wrapText="1"/>
    </xf>
    <xf numFmtId="8" fontId="5" fillId="0" borderId="2" xfId="0" applyNumberFormat="1" applyFont="1" applyBorder="1" applyAlignment="1">
      <alignment horizontal="right" vertical="center"/>
    </xf>
    <xf numFmtId="8" fontId="5" fillId="0" borderId="2" xfId="0" applyNumberFormat="1" applyFont="1" applyBorder="1" applyAlignment="1">
      <alignment horizontal="right" vertical="center" wrapText="1"/>
    </xf>
    <xf numFmtId="0" fontId="5" fillId="0" borderId="0" xfId="0" applyFont="1" applyFill="1" applyBorder="1" applyAlignment="1">
      <alignment horizontal="right" vertical="center"/>
    </xf>
    <xf numFmtId="8" fontId="5" fillId="0" borderId="1" xfId="0" applyNumberFormat="1" applyFont="1" applyBorder="1" applyAlignment="1">
      <alignment horizontal="right" vertical="center" wrapText="1"/>
    </xf>
    <xf numFmtId="0" fontId="18" fillId="0" borderId="0" xfId="0" applyFont="1" applyAlignment="1">
      <alignment horizont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2" fillId="0" borderId="0" xfId="0" applyFont="1" applyAlignment="1">
      <alignment horizontal="justify" wrapText="1"/>
    </xf>
    <xf numFmtId="0" fontId="12" fillId="0" borderId="0" xfId="0" applyFont="1" applyAlignment="1">
      <alignment horizontal="left" wrapText="1"/>
    </xf>
    <xf numFmtId="0" fontId="12" fillId="0" borderId="2" xfId="0" applyFont="1" applyBorder="1" applyAlignment="1">
      <alignment horizontal="center" wrapText="1"/>
    </xf>
    <xf numFmtId="0" fontId="1" fillId="0" borderId="1" xfId="0" applyFont="1" applyBorder="1"/>
    <xf numFmtId="0" fontId="1" fillId="0" borderId="0" xfId="0" applyFont="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485774</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05624" cy="1466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419099</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05624" cy="1466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419099</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05624" cy="1466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228600</xdr:colOff>
      <xdr:row>8</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91275" cy="14668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28575</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29450" cy="1466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106648</xdr:colOff>
      <xdr:row>22</xdr:row>
      <xdr:rowOff>20239</xdr:rowOff>
    </xdr:from>
    <xdr:ext cx="6539504" cy="1469954"/>
    <xdr:sp macro="" textlink="">
      <xdr:nvSpPr>
        <xdr:cNvPr id="2" name="Rectangle 1"/>
        <xdr:cNvSpPr/>
      </xdr:nvSpPr>
      <xdr:spPr>
        <a:xfrm rot="20248323">
          <a:off x="106648" y="2601514"/>
          <a:ext cx="6539504" cy="1469954"/>
        </a:xfrm>
        <a:prstGeom prst="rect">
          <a:avLst/>
        </a:prstGeom>
        <a:noFill/>
      </xdr:spPr>
      <xdr:txBody>
        <a:bodyPr wrap="square" lIns="91440" tIns="45720" rIns="91440" bIns="45720">
          <a:spAutoFit/>
        </a:bodyPr>
        <a:lstStyle/>
        <a:p>
          <a:pPr algn="ctr"/>
          <a:r>
            <a:rPr lang="en-US" sz="8800" b="1" cap="none" spc="0">
              <a:ln w="10160">
                <a:solidFill>
                  <a:schemeClr val="accent5"/>
                </a:solidFill>
                <a:prstDash val="solid"/>
              </a:ln>
              <a:noFill/>
              <a:effectLst>
                <a:outerShdw blurRad="38100" dist="22860" dir="5400000" algn="tl" rotWithShape="0">
                  <a:srgbClr val="000000">
                    <a:alpha val="30000"/>
                  </a:srgbClr>
                </a:outerShdw>
              </a:effectLst>
            </a:rPr>
            <a:t>SAMPLE</a:t>
          </a:r>
        </a:p>
      </xdr:txBody>
    </xdr:sp>
    <xdr:clientData/>
  </xdr:oneCellAnchor>
  <xdr:twoCellAnchor editAs="oneCell">
    <xdr:from>
      <xdr:col>0</xdr:col>
      <xdr:colOff>0</xdr:colOff>
      <xdr:row>0</xdr:row>
      <xdr:rowOff>0</xdr:rowOff>
    </xdr:from>
    <xdr:to>
      <xdr:col>10</xdr:col>
      <xdr:colOff>19049</xdr:colOff>
      <xdr:row>7</xdr:row>
      <xdr:rowOff>133350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10424" cy="14668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110801</xdr:colOff>
      <xdr:row>24</xdr:row>
      <xdr:rowOff>109457</xdr:rowOff>
    </xdr:from>
    <xdr:ext cx="4476482" cy="1469954"/>
    <xdr:sp macro="" textlink="">
      <xdr:nvSpPr>
        <xdr:cNvPr id="3" name="Rectangle 2"/>
        <xdr:cNvSpPr/>
      </xdr:nvSpPr>
      <xdr:spPr>
        <a:xfrm rot="20248323">
          <a:off x="110801" y="2881232"/>
          <a:ext cx="4476482" cy="1469954"/>
        </a:xfrm>
        <a:prstGeom prst="rect">
          <a:avLst/>
        </a:prstGeom>
        <a:noFill/>
      </xdr:spPr>
      <xdr:txBody>
        <a:bodyPr wrap="square" lIns="91440" tIns="45720" rIns="91440" bIns="45720">
          <a:spAutoFit/>
        </a:bodyPr>
        <a:lstStyle/>
        <a:p>
          <a:pPr algn="ctr"/>
          <a:r>
            <a:rPr lang="en-US" sz="8800" b="1" cap="none" spc="0">
              <a:ln w="10160">
                <a:solidFill>
                  <a:schemeClr val="accent5"/>
                </a:solidFill>
                <a:prstDash val="solid"/>
              </a:ln>
              <a:noFill/>
              <a:effectLst>
                <a:outerShdw blurRad="38100" dist="22860" dir="5400000" algn="tl" rotWithShape="0">
                  <a:srgbClr val="000000">
                    <a:alpha val="30000"/>
                  </a:srgbClr>
                </a:outerShdw>
              </a:effectLst>
            </a:rPr>
            <a:t>SAMPLE</a:t>
          </a:r>
        </a:p>
      </xdr:txBody>
    </xdr:sp>
    <xdr:clientData/>
  </xdr:oneCellAnchor>
  <xdr:twoCellAnchor editAs="oneCell">
    <xdr:from>
      <xdr:col>0</xdr:col>
      <xdr:colOff>0</xdr:colOff>
      <xdr:row>0</xdr:row>
      <xdr:rowOff>0</xdr:rowOff>
    </xdr:from>
    <xdr:to>
      <xdr:col>8</xdr:col>
      <xdr:colOff>581025</xdr:colOff>
      <xdr:row>8</xdr:row>
      <xdr:rowOff>114300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86525" cy="1409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sa@clarion.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csa@clarion.ed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csa@clarion.ed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mailto:S.t.pres@clarion.edu" TargetMode="External"/><Relationship Id="rId7" Type="http://schemas.openxmlformats.org/officeDocument/2006/relationships/hyperlink" Target="mailto:csa@clarion.edu" TargetMode="External"/><Relationship Id="rId2" Type="http://schemas.openxmlformats.org/officeDocument/2006/relationships/hyperlink" Target="mailto:shoke@clarion.edu" TargetMode="External"/><Relationship Id="rId1" Type="http://schemas.openxmlformats.org/officeDocument/2006/relationships/hyperlink" Target="mailto:senate@clarion.edu" TargetMode="External"/><Relationship Id="rId6" Type="http://schemas.openxmlformats.org/officeDocument/2006/relationships/hyperlink" Target="mailto:S.t.treas@clarion.edu" TargetMode="External"/><Relationship Id="rId5" Type="http://schemas.openxmlformats.org/officeDocument/2006/relationships/hyperlink" Target="mailto:S.t.sec@clarion.edu" TargetMode="External"/><Relationship Id="rId4" Type="http://schemas.openxmlformats.org/officeDocument/2006/relationships/hyperlink" Target="mailto:S.t.vp@clarion.edu"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0:L39"/>
  <sheetViews>
    <sheetView tabSelected="1" topLeftCell="A7" zoomScaleNormal="100" workbookViewId="0">
      <selection activeCell="B13" sqref="B13"/>
    </sheetView>
  </sheetViews>
  <sheetFormatPr defaultRowHeight="14.25" x14ac:dyDescent="0.2"/>
  <cols>
    <col min="1" max="1" width="15.42578125" style="2" customWidth="1"/>
    <col min="2" max="2" width="18.140625" style="2" customWidth="1"/>
    <col min="3" max="3" width="2" style="2" customWidth="1"/>
    <col min="4" max="4" width="12.85546875" style="2" customWidth="1"/>
    <col min="5" max="5" width="9.140625" style="2"/>
    <col min="6" max="6" width="10" style="2" customWidth="1"/>
    <col min="7" max="7" width="12.42578125" style="2" customWidth="1"/>
    <col min="8" max="8" width="7.140625" style="2" customWidth="1"/>
    <col min="9" max="9" width="9.140625" style="2"/>
    <col min="10" max="10" width="11" style="2" customWidth="1"/>
    <col min="11" max="16384" width="9.140625" style="2"/>
  </cols>
  <sheetData>
    <row r="10" spans="1:12" ht="20.25" x14ac:dyDescent="0.2">
      <c r="A10" s="110" t="s">
        <v>0</v>
      </c>
      <c r="B10" s="110"/>
      <c r="C10" s="110"/>
      <c r="D10" s="110"/>
      <c r="E10" s="110"/>
      <c r="F10" s="110"/>
      <c r="G10" s="110"/>
      <c r="H10" s="110"/>
      <c r="I10" s="110"/>
      <c r="J10" s="110"/>
    </row>
    <row r="11" spans="1:12" ht="18.75" x14ac:dyDescent="0.2">
      <c r="A11" s="111" t="s">
        <v>348</v>
      </c>
      <c r="B11" s="111"/>
      <c r="C11" s="111"/>
      <c r="D11" s="111"/>
      <c r="E11" s="111"/>
      <c r="F11" s="111"/>
      <c r="G11" s="111"/>
      <c r="H11" s="111"/>
      <c r="I11" s="111"/>
      <c r="J11" s="111"/>
      <c r="L11" s="2" t="s">
        <v>159</v>
      </c>
    </row>
    <row r="12" spans="1:12" x14ac:dyDescent="0.2">
      <c r="A12" s="1"/>
      <c r="B12" s="1"/>
      <c r="C12" s="1"/>
      <c r="D12" s="1"/>
      <c r="L12" s="2" t="s">
        <v>160</v>
      </c>
    </row>
    <row r="13" spans="1:12" ht="32.25" customHeight="1" x14ac:dyDescent="0.2">
      <c r="A13" s="1" t="s">
        <v>60</v>
      </c>
      <c r="B13" s="91">
        <f ca="1">TODAY()</f>
        <v>43818</v>
      </c>
      <c r="C13" s="13"/>
      <c r="D13" s="1" t="s">
        <v>344</v>
      </c>
      <c r="E13" s="127"/>
      <c r="F13" s="128"/>
      <c r="G13" s="128"/>
      <c r="H13" s="128"/>
      <c r="I13" s="128"/>
      <c r="J13" s="129"/>
    </row>
    <row r="14" spans="1:12" x14ac:dyDescent="0.2">
      <c r="A14" s="1"/>
      <c r="B14" s="1"/>
      <c r="C14" s="1"/>
      <c r="D14" s="1"/>
    </row>
    <row r="15" spans="1:12" ht="33.75" customHeight="1" x14ac:dyDescent="0.2">
      <c r="A15" s="99" t="s">
        <v>345</v>
      </c>
      <c r="B15" s="99"/>
      <c r="C15" s="6"/>
      <c r="D15" s="112"/>
      <c r="E15" s="106"/>
      <c r="F15" s="106"/>
      <c r="G15" s="106"/>
      <c r="H15" s="106"/>
      <c r="I15" s="106"/>
      <c r="J15" s="113"/>
    </row>
    <row r="16" spans="1:12" x14ac:dyDescent="0.2">
      <c r="A16" s="6"/>
      <c r="B16" s="6"/>
      <c r="C16" s="6"/>
      <c r="D16" s="6"/>
      <c r="E16" s="4"/>
      <c r="F16" s="4"/>
      <c r="G16" s="4"/>
      <c r="H16" s="4"/>
    </row>
    <row r="17" spans="1:10" ht="21.75" customHeight="1" x14ac:dyDescent="0.2">
      <c r="A17" s="97" t="s">
        <v>347</v>
      </c>
      <c r="B17" s="97"/>
      <c r="C17" s="10"/>
      <c r="D17" s="131"/>
      <c r="E17" s="132"/>
      <c r="F17" s="133"/>
      <c r="G17" s="6"/>
      <c r="H17" s="4"/>
      <c r="I17" s="130"/>
      <c r="J17" s="130"/>
    </row>
    <row r="18" spans="1:10" ht="21.75" customHeight="1" x14ac:dyDescent="0.2">
      <c r="A18" s="97" t="s">
        <v>7</v>
      </c>
      <c r="B18" s="97"/>
      <c r="C18" s="6"/>
      <c r="D18" s="93"/>
      <c r="E18" s="92"/>
      <c r="F18" s="101" t="s">
        <v>8</v>
      </c>
      <c r="G18" s="101"/>
      <c r="H18" s="101"/>
      <c r="I18" s="101"/>
      <c r="J18" s="45"/>
    </row>
    <row r="19" spans="1:10" ht="21.75" customHeight="1" x14ac:dyDescent="0.2">
      <c r="A19" s="6" t="s">
        <v>9</v>
      </c>
      <c r="B19" s="120"/>
      <c r="C19" s="121"/>
      <c r="D19" s="122"/>
      <c r="E19" s="3" t="s">
        <v>10</v>
      </c>
      <c r="F19" s="123"/>
      <c r="G19" s="124"/>
      <c r="H19" s="4" t="s">
        <v>22</v>
      </c>
      <c r="I19" s="125"/>
      <c r="J19" s="126"/>
    </row>
    <row r="20" spans="1:10" ht="21.75" customHeight="1" x14ac:dyDescent="0.2">
      <c r="A20" s="100" t="s">
        <v>11</v>
      </c>
      <c r="B20" s="100"/>
      <c r="C20" s="14"/>
      <c r="D20" s="112"/>
      <c r="E20" s="106"/>
      <c r="F20" s="106"/>
      <c r="G20" s="106"/>
      <c r="H20" s="106"/>
      <c r="I20" s="106"/>
      <c r="J20" s="113"/>
    </row>
    <row r="21" spans="1:10" ht="28.5" customHeight="1" x14ac:dyDescent="0.2">
      <c r="A21" s="101" t="s">
        <v>53</v>
      </c>
      <c r="B21" s="101"/>
      <c r="C21" s="9"/>
      <c r="D21" s="107" t="s">
        <v>12</v>
      </c>
      <c r="E21" s="107"/>
      <c r="F21" s="3" t="s">
        <v>10</v>
      </c>
      <c r="G21" s="3"/>
      <c r="H21" s="135" t="s">
        <v>21</v>
      </c>
      <c r="I21" s="135"/>
      <c r="J21" s="135"/>
    </row>
    <row r="22" spans="1:10" ht="21.75" customHeight="1" x14ac:dyDescent="0.2">
      <c r="A22" s="108"/>
      <c r="B22" s="108"/>
      <c r="C22" s="17"/>
      <c r="D22" s="108"/>
      <c r="E22" s="108"/>
      <c r="F22" s="3" t="s">
        <v>10</v>
      </c>
      <c r="G22" s="46"/>
      <c r="H22" s="4" t="s">
        <v>22</v>
      </c>
      <c r="I22" s="104"/>
      <c r="J22" s="104"/>
    </row>
    <row r="23" spans="1:10" ht="21.75" customHeight="1" x14ac:dyDescent="0.2">
      <c r="A23" s="106"/>
      <c r="B23" s="106"/>
      <c r="C23" s="17"/>
      <c r="D23" s="106"/>
      <c r="E23" s="106"/>
      <c r="F23" s="3" t="s">
        <v>10</v>
      </c>
      <c r="G23" s="47"/>
      <c r="H23" s="4" t="s">
        <v>22</v>
      </c>
      <c r="I23" s="104"/>
      <c r="J23" s="104"/>
    </row>
    <row r="24" spans="1:10" ht="21.75" customHeight="1" x14ac:dyDescent="0.2">
      <c r="A24" s="106"/>
      <c r="B24" s="106"/>
      <c r="C24" s="17"/>
      <c r="D24" s="106"/>
      <c r="E24" s="106"/>
      <c r="F24" s="3" t="s">
        <v>10</v>
      </c>
      <c r="G24" s="47"/>
      <c r="H24" s="7" t="s">
        <v>22</v>
      </c>
      <c r="I24" s="102"/>
      <c r="J24" s="102"/>
    </row>
    <row r="25" spans="1:10" ht="21.75" customHeight="1" x14ac:dyDescent="0.2">
      <c r="A25" s="106"/>
      <c r="B25" s="106"/>
      <c r="C25" s="17"/>
      <c r="D25" s="106"/>
      <c r="E25" s="106"/>
      <c r="F25" s="3" t="s">
        <v>10</v>
      </c>
      <c r="G25" s="47"/>
      <c r="H25" s="7" t="s">
        <v>22</v>
      </c>
      <c r="I25" s="103"/>
      <c r="J25" s="103"/>
    </row>
    <row r="26" spans="1:10" ht="20.100000000000001" customHeight="1" thickBot="1" x14ac:dyDescent="0.25">
      <c r="A26" s="105" t="s">
        <v>54</v>
      </c>
      <c r="B26" s="105"/>
      <c r="C26" s="16"/>
      <c r="D26" s="116"/>
      <c r="E26" s="116"/>
      <c r="F26" s="3"/>
      <c r="G26" s="3"/>
      <c r="H26" s="4"/>
    </row>
    <row r="27" spans="1:10" ht="20.100000000000001" customHeight="1" thickTop="1" thickBot="1" x14ac:dyDescent="0.25">
      <c r="A27" s="99" t="s">
        <v>55</v>
      </c>
      <c r="B27" s="99"/>
      <c r="C27" s="15"/>
      <c r="D27" s="117"/>
      <c r="E27" s="118"/>
      <c r="F27" s="3"/>
      <c r="G27" s="3"/>
      <c r="H27" s="4"/>
    </row>
    <row r="28" spans="1:10" ht="20.100000000000001" customHeight="1" thickTop="1" x14ac:dyDescent="0.2">
      <c r="A28" s="97" t="s">
        <v>13</v>
      </c>
      <c r="B28" s="97"/>
      <c r="C28" s="10"/>
      <c r="D28" s="119"/>
      <c r="E28" s="119"/>
      <c r="F28" s="3"/>
      <c r="G28" s="3"/>
      <c r="H28" s="4"/>
    </row>
    <row r="29" spans="1:10" ht="20.100000000000001" customHeight="1" x14ac:dyDescent="0.2">
      <c r="A29" s="99" t="s">
        <v>143</v>
      </c>
      <c r="B29" s="99"/>
      <c r="C29" s="99"/>
      <c r="D29" s="99"/>
      <c r="E29" s="99"/>
      <c r="F29" s="99"/>
      <c r="G29" s="114"/>
      <c r="H29" s="115"/>
    </row>
    <row r="30" spans="1:10" x14ac:dyDescent="0.2">
      <c r="A30" s="3"/>
      <c r="B30" s="3"/>
      <c r="C30" s="3"/>
      <c r="D30" s="3"/>
      <c r="E30" s="3"/>
      <c r="F30" s="3"/>
      <c r="G30" s="3"/>
      <c r="H30" s="4"/>
    </row>
    <row r="31" spans="1:10" ht="76.5" customHeight="1" x14ac:dyDescent="0.2">
      <c r="A31" s="134" t="s">
        <v>349</v>
      </c>
      <c r="B31" s="134"/>
      <c r="C31" s="134"/>
      <c r="D31" s="134"/>
      <c r="E31" s="134"/>
      <c r="F31" s="134"/>
      <c r="G31" s="134"/>
      <c r="H31" s="134"/>
      <c r="I31" s="134"/>
      <c r="J31" s="134"/>
    </row>
    <row r="32" spans="1:10" ht="21.75" customHeight="1" x14ac:dyDescent="0.2">
      <c r="A32" s="109" t="s">
        <v>346</v>
      </c>
      <c r="B32" s="109"/>
      <c r="C32" s="109"/>
      <c r="D32" s="109"/>
      <c r="E32" s="109"/>
      <c r="F32" s="109"/>
      <c r="G32" s="109"/>
      <c r="H32" s="109"/>
      <c r="I32" s="109"/>
      <c r="J32" s="109"/>
    </row>
    <row r="33" spans="1:8" ht="15" x14ac:dyDescent="0.2">
      <c r="A33" s="98" t="s">
        <v>147</v>
      </c>
      <c r="B33" s="98"/>
      <c r="D33" s="6" t="s">
        <v>56</v>
      </c>
      <c r="E33" s="6"/>
      <c r="F33" s="4"/>
      <c r="G33" s="4"/>
      <c r="H33" s="4"/>
    </row>
    <row r="34" spans="1:8" ht="15" x14ac:dyDescent="0.2">
      <c r="A34" s="11"/>
      <c r="D34" s="53" t="s">
        <v>148</v>
      </c>
      <c r="E34" s="6"/>
      <c r="F34" s="4"/>
      <c r="G34" s="4"/>
      <c r="H34" s="4"/>
    </row>
    <row r="35" spans="1:8" x14ac:dyDescent="0.2">
      <c r="A35" s="4"/>
      <c r="D35" s="4" t="s">
        <v>57</v>
      </c>
      <c r="E35" s="4"/>
      <c r="F35" s="4"/>
      <c r="G35" s="6"/>
      <c r="H35" s="4"/>
    </row>
    <row r="36" spans="1:8" x14ac:dyDescent="0.2">
      <c r="D36" s="2" t="s">
        <v>23</v>
      </c>
      <c r="G36" s="1"/>
    </row>
    <row r="37" spans="1:8" x14ac:dyDescent="0.2">
      <c r="D37" s="2" t="s">
        <v>58</v>
      </c>
      <c r="G37" s="1"/>
    </row>
    <row r="38" spans="1:8" x14ac:dyDescent="0.2">
      <c r="D38" s="2" t="s">
        <v>20</v>
      </c>
      <c r="G38" s="1"/>
    </row>
    <row r="39" spans="1:8" x14ac:dyDescent="0.2">
      <c r="D39" s="2" t="s">
        <v>59</v>
      </c>
    </row>
  </sheetData>
  <sheetProtection selectLockedCells="1"/>
  <mergeCells count="41">
    <mergeCell ref="A10:J10"/>
    <mergeCell ref="A11:J11"/>
    <mergeCell ref="D15:J15"/>
    <mergeCell ref="G29:H29"/>
    <mergeCell ref="D26:E26"/>
    <mergeCell ref="D27:E27"/>
    <mergeCell ref="D28:E28"/>
    <mergeCell ref="F18:I18"/>
    <mergeCell ref="B19:D19"/>
    <mergeCell ref="F19:G19"/>
    <mergeCell ref="I19:J19"/>
    <mergeCell ref="A18:B18"/>
    <mergeCell ref="E13:J13"/>
    <mergeCell ref="A15:B15"/>
    <mergeCell ref="I17:J17"/>
    <mergeCell ref="D17:F17"/>
    <mergeCell ref="I24:J24"/>
    <mergeCell ref="I25:J25"/>
    <mergeCell ref="I23:J23"/>
    <mergeCell ref="A26:B26"/>
    <mergeCell ref="A27:B27"/>
    <mergeCell ref="A25:B25"/>
    <mergeCell ref="D23:E23"/>
    <mergeCell ref="D24:E24"/>
    <mergeCell ref="D25:E25"/>
    <mergeCell ref="A23:B23"/>
    <mergeCell ref="A24:B24"/>
    <mergeCell ref="A17:B17"/>
    <mergeCell ref="A33:B33"/>
    <mergeCell ref="A29:F29"/>
    <mergeCell ref="A20:B20"/>
    <mergeCell ref="A21:B21"/>
    <mergeCell ref="A28:B28"/>
    <mergeCell ref="D21:E21"/>
    <mergeCell ref="D22:E22"/>
    <mergeCell ref="A32:J32"/>
    <mergeCell ref="A31:J31"/>
    <mergeCell ref="H21:J21"/>
    <mergeCell ref="I22:J22"/>
    <mergeCell ref="D20:J20"/>
    <mergeCell ref="A22:B22"/>
  </mergeCells>
  <dataValidations count="1">
    <dataValidation type="decimal" allowBlank="1" showInputMessage="1" showErrorMessage="1" errorTitle="Member Dues" error="Input must be numeric.  Enter 0.00 if your organization does not charge dues." promptTitle="Input must be numerical" prompt="Enter 0.00 (zero) if your organization does not require dues" sqref="D26:E26">
      <formula1>0</formula1>
      <formula2>1000</formula2>
    </dataValidation>
  </dataValidations>
  <hyperlinks>
    <hyperlink ref="D34" r:id="rId1"/>
  </hyperlinks>
  <printOptions horizontalCentered="1"/>
  <pageMargins left="0.45" right="0.45" top="0.5" bottom="0.5" header="0.3" footer="0.3"/>
  <pageSetup scale="83" orientation="portrait" r:id="rId2"/>
  <headerFooter>
    <oddFooter>&amp;R&amp;6&amp;Z&amp;F&amp;A</oddFooter>
  </headerFooter>
  <drawing r:id="rId3"/>
  <extLst>
    <ext xmlns:x14="http://schemas.microsoft.com/office/spreadsheetml/2009/9/main" uri="{CCE6A557-97BC-4b89-ADB6-D9C93CAAB3DF}">
      <x14:dataValidations xmlns:xm="http://schemas.microsoft.com/office/excel/2006/main" count="1">
        <x14:dataValidation type="list" showInputMessage="1" showErrorMessage="1" errorTitle="Organization Error" error="Please select your organization name from the drop down list before continuing." promptTitle="Organization Name" prompt="Please select from the drop down list.">
          <x14:formula1>
            <xm:f>Sheet4!$C$2:$C$83</xm:f>
          </x14:formula1>
          <xm:sqref>E13:J13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0:L48"/>
  <sheetViews>
    <sheetView topLeftCell="A28" workbookViewId="0">
      <selection activeCell="H13" sqref="H13"/>
    </sheetView>
  </sheetViews>
  <sheetFormatPr defaultRowHeight="14.25" x14ac:dyDescent="0.2"/>
  <cols>
    <col min="1" max="1" width="15.42578125" style="2" customWidth="1"/>
    <col min="2" max="2" width="18.140625" style="2" customWidth="1"/>
    <col min="3" max="3" width="3" style="2" customWidth="1"/>
    <col min="4" max="4" width="12.85546875" style="2" customWidth="1"/>
    <col min="5" max="5" width="9.140625" style="2"/>
    <col min="6" max="6" width="10" style="2" customWidth="1"/>
    <col min="7" max="7" width="12.42578125" style="2" customWidth="1"/>
    <col min="8" max="8" width="7.140625" style="2" customWidth="1"/>
    <col min="9" max="9" width="9.140625" style="2"/>
    <col min="10" max="10" width="11" style="2" customWidth="1"/>
    <col min="11" max="16384" width="9.140625" style="2"/>
  </cols>
  <sheetData>
    <row r="10" spans="1:12" ht="20.25" x14ac:dyDescent="0.2">
      <c r="A10" s="110" t="s">
        <v>0</v>
      </c>
      <c r="B10" s="110"/>
      <c r="C10" s="110"/>
      <c r="D10" s="110"/>
      <c r="E10" s="110"/>
      <c r="F10" s="110"/>
      <c r="G10" s="110"/>
      <c r="H10" s="110"/>
      <c r="I10" s="110"/>
      <c r="J10" s="110"/>
    </row>
    <row r="11" spans="1:12" ht="18" x14ac:dyDescent="0.2">
      <c r="A11" s="111" t="s">
        <v>355</v>
      </c>
      <c r="B11" s="111"/>
      <c r="C11" s="111"/>
      <c r="D11" s="111"/>
      <c r="E11" s="111"/>
      <c r="F11" s="111"/>
      <c r="G11" s="111"/>
      <c r="H11" s="111"/>
      <c r="I11" s="111"/>
      <c r="J11" s="111"/>
      <c r="L11" s="2" t="s">
        <v>159</v>
      </c>
    </row>
    <row r="12" spans="1:12" x14ac:dyDescent="0.2">
      <c r="A12" s="1"/>
      <c r="B12" s="1"/>
      <c r="C12" s="1"/>
      <c r="D12" s="1"/>
      <c r="L12" s="2" t="s">
        <v>160</v>
      </c>
    </row>
    <row r="13" spans="1:12" x14ac:dyDescent="0.2">
      <c r="A13" s="1" t="s">
        <v>60</v>
      </c>
      <c r="B13" s="43"/>
      <c r="C13" s="13"/>
      <c r="D13" s="136" t="s">
        <v>144</v>
      </c>
      <c r="E13" s="137"/>
      <c r="F13" s="60"/>
      <c r="G13" s="2" t="s">
        <v>145</v>
      </c>
      <c r="H13" s="60"/>
      <c r="I13" s="2" t="s">
        <v>158</v>
      </c>
    </row>
    <row r="14" spans="1:12" x14ac:dyDescent="0.2">
      <c r="A14" s="1"/>
      <c r="B14" s="1"/>
      <c r="C14" s="1"/>
      <c r="D14" s="1"/>
    </row>
    <row r="15" spans="1:12" x14ac:dyDescent="0.2">
      <c r="A15" s="6" t="s">
        <v>1</v>
      </c>
      <c r="B15" s="6"/>
      <c r="C15" s="6"/>
      <c r="D15" s="108"/>
      <c r="E15" s="108"/>
      <c r="F15" s="108"/>
      <c r="G15" s="108"/>
      <c r="H15" s="108"/>
      <c r="I15" s="108"/>
      <c r="J15" s="108"/>
    </row>
    <row r="16" spans="1:12" ht="20.100000000000001" customHeight="1" x14ac:dyDescent="0.2">
      <c r="A16" s="99" t="s">
        <v>2</v>
      </c>
      <c r="B16" s="99"/>
      <c r="C16" s="99"/>
      <c r="D16" s="99"/>
      <c r="E16" s="76"/>
      <c r="F16" s="99" t="s">
        <v>3</v>
      </c>
      <c r="G16" s="99"/>
      <c r="H16" s="99"/>
      <c r="I16" s="99"/>
      <c r="J16" s="74"/>
    </row>
    <row r="17" spans="1:10" ht="20.100000000000001" customHeight="1" x14ac:dyDescent="0.2">
      <c r="A17" s="99" t="s">
        <v>4</v>
      </c>
      <c r="B17" s="99"/>
      <c r="C17" s="99"/>
      <c r="D17" s="99"/>
      <c r="E17" s="77"/>
      <c r="F17" s="99" t="s">
        <v>5</v>
      </c>
      <c r="G17" s="99"/>
      <c r="H17" s="99"/>
      <c r="I17" s="99"/>
      <c r="J17" s="75"/>
    </row>
    <row r="18" spans="1:10" x14ac:dyDescent="0.2">
      <c r="A18" s="6"/>
      <c r="B18" s="6"/>
      <c r="C18" s="6"/>
      <c r="D18" s="6"/>
      <c r="E18" s="4"/>
      <c r="F18" s="4"/>
      <c r="G18" s="4"/>
      <c r="H18" s="4"/>
    </row>
    <row r="19" spans="1:10" ht="21.75" customHeight="1" x14ac:dyDescent="0.2">
      <c r="A19" s="97" t="s">
        <v>6</v>
      </c>
      <c r="B19" s="97"/>
      <c r="C19" s="78"/>
      <c r="D19" s="138"/>
      <c r="E19" s="138"/>
      <c r="F19" s="138"/>
      <c r="G19" s="6" t="s">
        <v>51</v>
      </c>
      <c r="H19" s="4"/>
      <c r="I19" s="139"/>
      <c r="J19" s="139"/>
    </row>
    <row r="20" spans="1:10" ht="20.100000000000001" customHeight="1" x14ac:dyDescent="0.2">
      <c r="A20" s="140" t="s">
        <v>7</v>
      </c>
      <c r="B20" s="140"/>
      <c r="C20" s="140"/>
      <c r="D20" s="140"/>
      <c r="E20" s="44"/>
      <c r="F20" s="101" t="s">
        <v>8</v>
      </c>
      <c r="G20" s="101"/>
      <c r="H20" s="101"/>
      <c r="I20" s="101"/>
      <c r="J20" s="45"/>
    </row>
    <row r="21" spans="1:10" x14ac:dyDescent="0.2">
      <c r="A21" s="6" t="s">
        <v>9</v>
      </c>
      <c r="B21" s="141"/>
      <c r="C21" s="141"/>
      <c r="D21" s="141"/>
      <c r="E21" s="3" t="s">
        <v>10</v>
      </c>
      <c r="F21" s="142"/>
      <c r="G21" s="142"/>
      <c r="H21" s="4" t="s">
        <v>22</v>
      </c>
      <c r="I21" s="139"/>
      <c r="J21" s="139"/>
    </row>
    <row r="22" spans="1:10" ht="19.5" customHeight="1" x14ac:dyDescent="0.2">
      <c r="A22" s="100" t="s">
        <v>11</v>
      </c>
      <c r="B22" s="100"/>
      <c r="C22" s="80"/>
      <c r="D22" s="108"/>
      <c r="E22" s="108"/>
      <c r="F22" s="108"/>
      <c r="G22" s="108"/>
      <c r="H22" s="108"/>
      <c r="I22" s="108"/>
      <c r="J22" s="108"/>
    </row>
    <row r="23" spans="1:10" ht="28.5" customHeight="1" x14ac:dyDescent="0.2">
      <c r="A23" s="101" t="s">
        <v>53</v>
      </c>
      <c r="B23" s="101"/>
      <c r="C23" s="81"/>
      <c r="D23" s="107" t="s">
        <v>12</v>
      </c>
      <c r="E23" s="107"/>
      <c r="F23" s="3" t="s">
        <v>10</v>
      </c>
      <c r="G23" s="3"/>
      <c r="H23" s="135" t="s">
        <v>21</v>
      </c>
      <c r="I23" s="135"/>
      <c r="J23" s="135"/>
    </row>
    <row r="24" spans="1:10" x14ac:dyDescent="0.2">
      <c r="A24" s="108"/>
      <c r="B24" s="108"/>
      <c r="C24" s="17"/>
      <c r="D24" s="108"/>
      <c r="E24" s="108"/>
      <c r="F24" s="3" t="s">
        <v>10</v>
      </c>
      <c r="G24" s="46"/>
      <c r="H24" s="4" t="s">
        <v>22</v>
      </c>
      <c r="I24" s="104"/>
      <c r="J24" s="104"/>
    </row>
    <row r="25" spans="1:10" x14ac:dyDescent="0.2">
      <c r="A25" s="106"/>
      <c r="B25" s="106"/>
      <c r="C25" s="17"/>
      <c r="D25" s="106"/>
      <c r="E25" s="106"/>
      <c r="F25" s="3" t="s">
        <v>10</v>
      </c>
      <c r="G25" s="47"/>
      <c r="H25" s="4" t="s">
        <v>22</v>
      </c>
      <c r="I25" s="104"/>
      <c r="J25" s="104"/>
    </row>
    <row r="26" spans="1:10" x14ac:dyDescent="0.2">
      <c r="A26" s="106"/>
      <c r="B26" s="106"/>
      <c r="C26" s="17"/>
      <c r="D26" s="106"/>
      <c r="E26" s="106"/>
      <c r="F26" s="3" t="s">
        <v>10</v>
      </c>
      <c r="G26" s="47"/>
      <c r="H26" s="7" t="s">
        <v>22</v>
      </c>
      <c r="I26" s="102"/>
      <c r="J26" s="102"/>
    </row>
    <row r="27" spans="1:10" x14ac:dyDescent="0.2">
      <c r="A27" s="106"/>
      <c r="B27" s="106"/>
      <c r="C27" s="17"/>
      <c r="D27" s="106"/>
      <c r="E27" s="106"/>
      <c r="F27" s="3" t="s">
        <v>10</v>
      </c>
      <c r="G27" s="47"/>
      <c r="H27" s="7" t="s">
        <v>22</v>
      </c>
      <c r="I27" s="103"/>
      <c r="J27" s="103"/>
    </row>
    <row r="28" spans="1:10" ht="20.100000000000001" customHeight="1" thickBot="1" x14ac:dyDescent="0.25">
      <c r="A28" s="105" t="s">
        <v>54</v>
      </c>
      <c r="B28" s="105"/>
      <c r="C28" s="16"/>
      <c r="D28" s="116"/>
      <c r="E28" s="116"/>
      <c r="F28" s="3"/>
      <c r="G28" s="3"/>
      <c r="H28" s="4"/>
    </row>
    <row r="29" spans="1:10" ht="20.100000000000001" customHeight="1" thickTop="1" thickBot="1" x14ac:dyDescent="0.25">
      <c r="A29" s="99" t="s">
        <v>55</v>
      </c>
      <c r="B29" s="99"/>
      <c r="C29" s="79"/>
      <c r="D29" s="117"/>
      <c r="E29" s="118"/>
      <c r="F29" s="3"/>
      <c r="G29" s="3"/>
      <c r="H29" s="4"/>
    </row>
    <row r="30" spans="1:10" ht="20.100000000000001" customHeight="1" thickTop="1" x14ac:dyDescent="0.2">
      <c r="A30" s="97" t="s">
        <v>13</v>
      </c>
      <c r="B30" s="97"/>
      <c r="C30" s="78"/>
      <c r="D30" s="119"/>
      <c r="E30" s="119"/>
      <c r="F30" s="3"/>
      <c r="G30" s="3"/>
      <c r="H30" s="4"/>
    </row>
    <row r="31" spans="1:10" ht="20.100000000000001" customHeight="1" x14ac:dyDescent="0.2">
      <c r="A31" s="99" t="s">
        <v>143</v>
      </c>
      <c r="B31" s="99"/>
      <c r="C31" s="99"/>
      <c r="D31" s="99"/>
      <c r="E31" s="99"/>
      <c r="F31" s="99"/>
      <c r="G31" s="143"/>
      <c r="H31" s="143"/>
    </row>
    <row r="32" spans="1:10" x14ac:dyDescent="0.2">
      <c r="A32" s="3"/>
      <c r="B32" s="3"/>
      <c r="C32" s="3"/>
      <c r="D32" s="3"/>
      <c r="E32" s="3"/>
      <c r="F32" s="3"/>
      <c r="G32" s="3"/>
      <c r="H32" s="4"/>
    </row>
    <row r="33" spans="1:10" ht="30" customHeight="1" x14ac:dyDescent="0.2">
      <c r="A33" s="144" t="s">
        <v>15</v>
      </c>
      <c r="B33" s="144"/>
      <c r="C33" s="144"/>
      <c r="D33" s="144"/>
      <c r="E33" s="144"/>
      <c r="F33" s="144"/>
      <c r="G33" s="144"/>
      <c r="H33" s="144"/>
      <c r="I33" s="144"/>
      <c r="J33" s="144"/>
    </row>
    <row r="34" spans="1:10" ht="15" customHeight="1" x14ac:dyDescent="0.2">
      <c r="A34" s="97" t="s">
        <v>16</v>
      </c>
      <c r="B34" s="97"/>
      <c r="C34" s="78"/>
      <c r="D34" s="108"/>
      <c r="E34" s="108"/>
      <c r="F34" s="108"/>
      <c r="G34" s="108"/>
      <c r="H34" s="108"/>
      <c r="I34" s="108"/>
      <c r="J34" s="108"/>
    </row>
    <row r="35" spans="1:10" ht="16.5" customHeight="1" x14ac:dyDescent="0.2">
      <c r="A35" s="97" t="s">
        <v>17</v>
      </c>
      <c r="B35" s="97"/>
      <c r="C35" s="78"/>
      <c r="D35" s="106"/>
      <c r="E35" s="106"/>
      <c r="F35" s="106"/>
      <c r="G35" s="106"/>
      <c r="H35" s="106"/>
      <c r="I35" s="106"/>
      <c r="J35" s="106"/>
    </row>
    <row r="36" spans="1:10" ht="15" customHeight="1" x14ac:dyDescent="0.2">
      <c r="A36" s="97" t="s">
        <v>18</v>
      </c>
      <c r="B36" s="97"/>
      <c r="C36" s="78"/>
      <c r="D36" s="106"/>
      <c r="E36" s="106"/>
      <c r="F36" s="106"/>
      <c r="G36" s="106"/>
      <c r="H36" s="106"/>
      <c r="I36" s="106"/>
      <c r="J36" s="106"/>
    </row>
    <row r="37" spans="1:10" ht="15" x14ac:dyDescent="0.2">
      <c r="A37" s="3"/>
      <c r="B37" s="3"/>
      <c r="C37" s="3"/>
      <c r="D37" s="3"/>
      <c r="E37" s="8"/>
      <c r="F37" s="8"/>
      <c r="G37" s="8"/>
      <c r="H37" s="4"/>
    </row>
    <row r="38" spans="1:10" ht="47.25" customHeight="1" x14ac:dyDescent="0.2">
      <c r="A38" s="145" t="s">
        <v>52</v>
      </c>
      <c r="B38" s="145"/>
      <c r="C38" s="145"/>
      <c r="D38" s="145"/>
      <c r="E38" s="145"/>
      <c r="F38" s="145"/>
      <c r="G38" s="145"/>
      <c r="H38" s="145"/>
      <c r="I38" s="145"/>
      <c r="J38" s="145"/>
    </row>
    <row r="39" spans="1:10" ht="15" x14ac:dyDescent="0.2">
      <c r="A39" s="3"/>
      <c r="B39" s="3"/>
      <c r="C39" s="3"/>
      <c r="D39" s="3"/>
      <c r="E39" s="8"/>
      <c r="F39" s="8"/>
      <c r="G39" s="8"/>
      <c r="H39" s="4"/>
    </row>
    <row r="40" spans="1:10" ht="76.5" customHeight="1" x14ac:dyDescent="0.2">
      <c r="A40" s="134" t="s">
        <v>343</v>
      </c>
      <c r="B40" s="134"/>
      <c r="C40" s="134"/>
      <c r="D40" s="134"/>
      <c r="E40" s="134"/>
      <c r="F40" s="134"/>
      <c r="G40" s="134"/>
      <c r="H40" s="134"/>
      <c r="I40" s="134"/>
      <c r="J40" s="134"/>
    </row>
    <row r="41" spans="1:10" ht="21.75" customHeight="1" x14ac:dyDescent="0.2">
      <c r="A41" s="109" t="s">
        <v>342</v>
      </c>
      <c r="B41" s="109"/>
      <c r="C41" s="109"/>
      <c r="D41" s="109"/>
      <c r="E41" s="109"/>
      <c r="F41" s="109"/>
      <c r="G41" s="109"/>
      <c r="H41" s="109"/>
      <c r="I41" s="109"/>
      <c r="J41" s="109"/>
    </row>
    <row r="42" spans="1:10" ht="15" x14ac:dyDescent="0.2">
      <c r="A42" s="11" t="s">
        <v>147</v>
      </c>
      <c r="D42" s="6" t="s">
        <v>56</v>
      </c>
      <c r="E42" s="6"/>
      <c r="F42" s="4"/>
      <c r="G42" s="4"/>
      <c r="H42" s="4"/>
    </row>
    <row r="43" spans="1:10" ht="15" x14ac:dyDescent="0.2">
      <c r="A43" s="11"/>
      <c r="D43" s="53" t="s">
        <v>148</v>
      </c>
      <c r="E43" s="6"/>
      <c r="F43" s="4"/>
      <c r="G43" s="4"/>
      <c r="H43" s="4"/>
    </row>
    <row r="44" spans="1:10" x14ac:dyDescent="0.2">
      <c r="A44" s="4"/>
      <c r="D44" s="4" t="s">
        <v>57</v>
      </c>
      <c r="E44" s="4"/>
      <c r="F44" s="4"/>
      <c r="G44" s="6"/>
      <c r="H44" s="4"/>
    </row>
    <row r="45" spans="1:10" x14ac:dyDescent="0.2">
      <c r="D45" s="2" t="s">
        <v>23</v>
      </c>
      <c r="G45" s="1"/>
    </row>
    <row r="46" spans="1:10" x14ac:dyDescent="0.2">
      <c r="D46" s="2" t="s">
        <v>58</v>
      </c>
      <c r="G46" s="1"/>
    </row>
    <row r="47" spans="1:10" x14ac:dyDescent="0.2">
      <c r="D47" s="2" t="s">
        <v>20</v>
      </c>
      <c r="G47" s="1"/>
    </row>
    <row r="48" spans="1:10" x14ac:dyDescent="0.2">
      <c r="D48" s="2" t="s">
        <v>59</v>
      </c>
    </row>
  </sheetData>
  <sheetProtection algorithmName="SHA-512" hashValue="AUjwzJthdfSHNlm1Z9L7kZ633wPTPu/uHHC2pqlOunA9iz7ySApFu7qJzUhxgiC8zyuw4YyZik2wknCHmksjrg==" saltValue="VDSKn+Wm4BWVxjhPk3aMeg==" spinCount="100000" sheet="1" objects="1" scenarios="1" selectLockedCells="1"/>
  <mergeCells count="51">
    <mergeCell ref="A36:B36"/>
    <mergeCell ref="D36:J36"/>
    <mergeCell ref="A38:J38"/>
    <mergeCell ref="A40:J40"/>
    <mergeCell ref="A41:J41"/>
    <mergeCell ref="A35:B35"/>
    <mergeCell ref="D35:J35"/>
    <mergeCell ref="A28:B28"/>
    <mergeCell ref="D28:E28"/>
    <mergeCell ref="A29:B29"/>
    <mergeCell ref="D29:E29"/>
    <mergeCell ref="A30:B30"/>
    <mergeCell ref="D30:E30"/>
    <mergeCell ref="A31:F31"/>
    <mergeCell ref="G31:H31"/>
    <mergeCell ref="A33:J33"/>
    <mergeCell ref="A34:B34"/>
    <mergeCell ref="D34:J34"/>
    <mergeCell ref="A26:B26"/>
    <mergeCell ref="D26:E26"/>
    <mergeCell ref="I26:J26"/>
    <mergeCell ref="A27:B27"/>
    <mergeCell ref="D27:E27"/>
    <mergeCell ref="I27:J27"/>
    <mergeCell ref="A24:B24"/>
    <mergeCell ref="D24:E24"/>
    <mergeCell ref="I24:J24"/>
    <mergeCell ref="A25:B25"/>
    <mergeCell ref="D25:E25"/>
    <mergeCell ref="I25:J25"/>
    <mergeCell ref="A23:B23"/>
    <mergeCell ref="D23:E23"/>
    <mergeCell ref="H23:J23"/>
    <mergeCell ref="A17:D17"/>
    <mergeCell ref="F17:I17"/>
    <mergeCell ref="A19:B19"/>
    <mergeCell ref="D19:F19"/>
    <mergeCell ref="I19:J19"/>
    <mergeCell ref="A20:D20"/>
    <mergeCell ref="F20:I20"/>
    <mergeCell ref="B21:D21"/>
    <mergeCell ref="F21:G21"/>
    <mergeCell ref="I21:J21"/>
    <mergeCell ref="A22:B22"/>
    <mergeCell ref="D22:J22"/>
    <mergeCell ref="A10:J10"/>
    <mergeCell ref="A11:J11"/>
    <mergeCell ref="D13:E13"/>
    <mergeCell ref="D15:J15"/>
    <mergeCell ref="A16:D16"/>
    <mergeCell ref="F16:I16"/>
  </mergeCells>
  <dataValidations count="1">
    <dataValidation type="decimal" allowBlank="1" showInputMessage="1" showErrorMessage="1" errorTitle="Member Dues" error="Input must be numeric.  Enter 0.00 if your organization does not charge dues." promptTitle="Input must be numerical" prompt="Enter 0.00 (zero) if your organization does not require dues" sqref="D28:E28">
      <formula1>0</formula1>
      <formula2>1000</formula2>
    </dataValidation>
  </dataValidations>
  <hyperlinks>
    <hyperlink ref="D4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0:L48"/>
  <sheetViews>
    <sheetView workbookViewId="0">
      <selection activeCell="J16" sqref="J16"/>
    </sheetView>
  </sheetViews>
  <sheetFormatPr defaultRowHeight="14.25" x14ac:dyDescent="0.2"/>
  <cols>
    <col min="1" max="1" width="15.42578125" style="2" customWidth="1"/>
    <col min="2" max="2" width="18.140625" style="2" customWidth="1"/>
    <col min="3" max="3" width="3" style="2" customWidth="1"/>
    <col min="4" max="4" width="12.85546875" style="2" customWidth="1"/>
    <col min="5" max="5" width="9.140625" style="2"/>
    <col min="6" max="6" width="10" style="2" customWidth="1"/>
    <col min="7" max="7" width="12.42578125" style="2" customWidth="1"/>
    <col min="8" max="8" width="7.140625" style="2" customWidth="1"/>
    <col min="9" max="9" width="9.140625" style="2"/>
    <col min="10" max="10" width="11" style="2" customWidth="1"/>
    <col min="11" max="16384" width="9.140625" style="2"/>
  </cols>
  <sheetData>
    <row r="10" spans="1:12" ht="20.25" x14ac:dyDescent="0.2">
      <c r="A10" s="110" t="s">
        <v>0</v>
      </c>
      <c r="B10" s="110"/>
      <c r="C10" s="110"/>
      <c r="D10" s="110"/>
      <c r="E10" s="110"/>
      <c r="F10" s="110"/>
      <c r="G10" s="110"/>
      <c r="H10" s="110"/>
      <c r="I10" s="110"/>
      <c r="J10" s="110"/>
    </row>
    <row r="11" spans="1:12" ht="18" x14ac:dyDescent="0.2">
      <c r="A11" s="111" t="s">
        <v>146</v>
      </c>
      <c r="B11" s="111"/>
      <c r="C11" s="111"/>
      <c r="D11" s="111"/>
      <c r="E11" s="111"/>
      <c r="F11" s="111"/>
      <c r="G11" s="111"/>
      <c r="H11" s="111"/>
      <c r="I11" s="111"/>
      <c r="J11" s="111"/>
      <c r="L11" s="2" t="s">
        <v>159</v>
      </c>
    </row>
    <row r="12" spans="1:12" x14ac:dyDescent="0.2">
      <c r="A12" s="1"/>
      <c r="B12" s="1"/>
      <c r="C12" s="1"/>
      <c r="D12" s="1"/>
      <c r="L12" s="2" t="s">
        <v>160</v>
      </c>
    </row>
    <row r="13" spans="1:12" x14ac:dyDescent="0.2">
      <c r="A13" s="1" t="s">
        <v>60</v>
      </c>
      <c r="B13" s="43"/>
      <c r="C13" s="13"/>
      <c r="D13" s="136" t="s">
        <v>144</v>
      </c>
      <c r="E13" s="137"/>
      <c r="F13" s="60"/>
      <c r="G13" s="2" t="s">
        <v>145</v>
      </c>
      <c r="H13" s="60"/>
      <c r="I13" s="2" t="s">
        <v>158</v>
      </c>
    </row>
    <row r="14" spans="1:12" x14ac:dyDescent="0.2">
      <c r="A14" s="1"/>
      <c r="B14" s="1"/>
      <c r="C14" s="1"/>
      <c r="D14" s="1"/>
    </row>
    <row r="15" spans="1:12" x14ac:dyDescent="0.2">
      <c r="A15" s="6" t="s">
        <v>1</v>
      </c>
      <c r="B15" s="6"/>
      <c r="C15" s="6"/>
      <c r="D15" s="108"/>
      <c r="E15" s="108"/>
      <c r="F15" s="108"/>
      <c r="G15" s="108"/>
      <c r="H15" s="108"/>
      <c r="I15" s="108"/>
      <c r="J15" s="108"/>
    </row>
    <row r="16" spans="1:12" ht="20.100000000000001" customHeight="1" x14ac:dyDescent="0.2">
      <c r="A16" s="99" t="s">
        <v>2</v>
      </c>
      <c r="B16" s="99"/>
      <c r="C16" s="99"/>
      <c r="D16" s="99"/>
      <c r="E16" s="76"/>
      <c r="F16" s="99" t="s">
        <v>3</v>
      </c>
      <c r="G16" s="99"/>
      <c r="H16" s="99"/>
      <c r="I16" s="99"/>
      <c r="J16" s="74"/>
    </row>
    <row r="17" spans="1:10" ht="20.100000000000001" customHeight="1" x14ac:dyDescent="0.2">
      <c r="A17" s="99" t="s">
        <v>4</v>
      </c>
      <c r="B17" s="99"/>
      <c r="C17" s="99"/>
      <c r="D17" s="99"/>
      <c r="E17" s="77"/>
      <c r="F17" s="99" t="s">
        <v>5</v>
      </c>
      <c r="G17" s="99"/>
      <c r="H17" s="99"/>
      <c r="I17" s="99"/>
      <c r="J17" s="75"/>
    </row>
    <row r="18" spans="1:10" x14ac:dyDescent="0.2">
      <c r="A18" s="6"/>
      <c r="B18" s="6"/>
      <c r="C18" s="6"/>
      <c r="D18" s="6"/>
      <c r="E18" s="4"/>
      <c r="F18" s="4"/>
      <c r="G18" s="4"/>
      <c r="H18" s="4"/>
    </row>
    <row r="19" spans="1:10" ht="21.75" customHeight="1" x14ac:dyDescent="0.2">
      <c r="A19" s="97" t="s">
        <v>6</v>
      </c>
      <c r="B19" s="97"/>
      <c r="C19" s="78"/>
      <c r="D19" s="138"/>
      <c r="E19" s="138"/>
      <c r="F19" s="138"/>
      <c r="G19" s="6" t="s">
        <v>51</v>
      </c>
      <c r="H19" s="4"/>
      <c r="I19" s="139"/>
      <c r="J19" s="139"/>
    </row>
    <row r="20" spans="1:10" ht="20.100000000000001" customHeight="1" x14ac:dyDescent="0.2">
      <c r="A20" s="140" t="s">
        <v>7</v>
      </c>
      <c r="B20" s="140"/>
      <c r="C20" s="140"/>
      <c r="D20" s="140"/>
      <c r="E20" s="44"/>
      <c r="F20" s="101" t="s">
        <v>8</v>
      </c>
      <c r="G20" s="101"/>
      <c r="H20" s="101"/>
      <c r="I20" s="101"/>
      <c r="J20" s="45"/>
    </row>
    <row r="21" spans="1:10" x14ac:dyDescent="0.2">
      <c r="A21" s="6" t="s">
        <v>9</v>
      </c>
      <c r="B21" s="141"/>
      <c r="C21" s="141"/>
      <c r="D21" s="141"/>
      <c r="E21" s="3" t="s">
        <v>10</v>
      </c>
      <c r="F21" s="142"/>
      <c r="G21" s="142"/>
      <c r="H21" s="4" t="s">
        <v>22</v>
      </c>
      <c r="I21" s="139"/>
      <c r="J21" s="139"/>
    </row>
    <row r="22" spans="1:10" ht="19.5" customHeight="1" x14ac:dyDescent="0.2">
      <c r="A22" s="100" t="s">
        <v>11</v>
      </c>
      <c r="B22" s="100"/>
      <c r="C22" s="80"/>
      <c r="D22" s="108"/>
      <c r="E22" s="108"/>
      <c r="F22" s="108"/>
      <c r="G22" s="108"/>
      <c r="H22" s="108"/>
      <c r="I22" s="108"/>
      <c r="J22" s="108"/>
    </row>
    <row r="23" spans="1:10" ht="28.5" customHeight="1" x14ac:dyDescent="0.2">
      <c r="A23" s="101" t="s">
        <v>53</v>
      </c>
      <c r="B23" s="101"/>
      <c r="C23" s="81"/>
      <c r="D23" s="107" t="s">
        <v>12</v>
      </c>
      <c r="E23" s="107"/>
      <c r="F23" s="3" t="s">
        <v>10</v>
      </c>
      <c r="G23" s="3"/>
      <c r="H23" s="135" t="s">
        <v>21</v>
      </c>
      <c r="I23" s="135"/>
      <c r="J23" s="135"/>
    </row>
    <row r="24" spans="1:10" x14ac:dyDescent="0.2">
      <c r="A24" s="108"/>
      <c r="B24" s="108"/>
      <c r="C24" s="17"/>
      <c r="D24" s="108"/>
      <c r="E24" s="108"/>
      <c r="F24" s="3" t="s">
        <v>10</v>
      </c>
      <c r="G24" s="46"/>
      <c r="H24" s="4" t="s">
        <v>22</v>
      </c>
      <c r="I24" s="104"/>
      <c r="J24" s="104"/>
    </row>
    <row r="25" spans="1:10" x14ac:dyDescent="0.2">
      <c r="A25" s="106"/>
      <c r="B25" s="106"/>
      <c r="C25" s="17"/>
      <c r="D25" s="106"/>
      <c r="E25" s="106"/>
      <c r="F25" s="3" t="s">
        <v>10</v>
      </c>
      <c r="G25" s="47"/>
      <c r="H25" s="4" t="s">
        <v>22</v>
      </c>
      <c r="I25" s="104"/>
      <c r="J25" s="104"/>
    </row>
    <row r="26" spans="1:10" x14ac:dyDescent="0.2">
      <c r="A26" s="106"/>
      <c r="B26" s="106"/>
      <c r="C26" s="17"/>
      <c r="D26" s="106"/>
      <c r="E26" s="106"/>
      <c r="F26" s="3" t="s">
        <v>10</v>
      </c>
      <c r="G26" s="47"/>
      <c r="H26" s="7" t="s">
        <v>22</v>
      </c>
      <c r="I26" s="102"/>
      <c r="J26" s="102"/>
    </row>
    <row r="27" spans="1:10" x14ac:dyDescent="0.2">
      <c r="A27" s="106"/>
      <c r="B27" s="106"/>
      <c r="C27" s="17"/>
      <c r="D27" s="106"/>
      <c r="E27" s="106"/>
      <c r="F27" s="3" t="s">
        <v>10</v>
      </c>
      <c r="G27" s="47"/>
      <c r="H27" s="7" t="s">
        <v>22</v>
      </c>
      <c r="I27" s="103"/>
      <c r="J27" s="103"/>
    </row>
    <row r="28" spans="1:10" ht="20.100000000000001" customHeight="1" thickBot="1" x14ac:dyDescent="0.25">
      <c r="A28" s="105" t="s">
        <v>54</v>
      </c>
      <c r="B28" s="105"/>
      <c r="C28" s="16"/>
      <c r="D28" s="116"/>
      <c r="E28" s="116"/>
      <c r="F28" s="3"/>
      <c r="G28" s="3"/>
      <c r="H28" s="4"/>
    </row>
    <row r="29" spans="1:10" ht="20.100000000000001" customHeight="1" thickTop="1" thickBot="1" x14ac:dyDescent="0.25">
      <c r="A29" s="99" t="s">
        <v>55</v>
      </c>
      <c r="B29" s="99"/>
      <c r="C29" s="79"/>
      <c r="D29" s="117"/>
      <c r="E29" s="118"/>
      <c r="F29" s="3"/>
      <c r="G29" s="3"/>
      <c r="H29" s="4"/>
    </row>
    <row r="30" spans="1:10" ht="20.100000000000001" customHeight="1" thickTop="1" x14ac:dyDescent="0.2">
      <c r="A30" s="97" t="s">
        <v>13</v>
      </c>
      <c r="B30" s="97"/>
      <c r="C30" s="78"/>
      <c r="D30" s="119"/>
      <c r="E30" s="119"/>
      <c r="F30" s="3"/>
      <c r="G30" s="3"/>
      <c r="H30" s="4"/>
    </row>
    <row r="31" spans="1:10" ht="20.100000000000001" customHeight="1" x14ac:dyDescent="0.2">
      <c r="A31" s="99" t="s">
        <v>143</v>
      </c>
      <c r="B31" s="99"/>
      <c r="C31" s="99"/>
      <c r="D31" s="99"/>
      <c r="E31" s="99"/>
      <c r="F31" s="99"/>
      <c r="G31" s="143"/>
      <c r="H31" s="143"/>
    </row>
    <row r="32" spans="1:10" x14ac:dyDescent="0.2">
      <c r="A32" s="3"/>
      <c r="B32" s="3"/>
      <c r="C32" s="3"/>
      <c r="D32" s="3"/>
      <c r="E32" s="3"/>
      <c r="F32" s="3"/>
      <c r="G32" s="3"/>
      <c r="H32" s="4"/>
    </row>
    <row r="33" spans="1:10" ht="30" customHeight="1" x14ac:dyDescent="0.2">
      <c r="A33" s="144" t="s">
        <v>15</v>
      </c>
      <c r="B33" s="144"/>
      <c r="C33" s="144"/>
      <c r="D33" s="144"/>
      <c r="E33" s="144"/>
      <c r="F33" s="144"/>
      <c r="G33" s="144"/>
      <c r="H33" s="144"/>
      <c r="I33" s="144"/>
      <c r="J33" s="144"/>
    </row>
    <row r="34" spans="1:10" ht="15" customHeight="1" x14ac:dyDescent="0.2">
      <c r="A34" s="97" t="s">
        <v>16</v>
      </c>
      <c r="B34" s="97"/>
      <c r="C34" s="78"/>
      <c r="D34" s="108"/>
      <c r="E34" s="108"/>
      <c r="F34" s="108"/>
      <c r="G34" s="108"/>
      <c r="H34" s="108"/>
      <c r="I34" s="108"/>
      <c r="J34" s="108"/>
    </row>
    <row r="35" spans="1:10" ht="16.5" customHeight="1" x14ac:dyDescent="0.2">
      <c r="A35" s="97" t="s">
        <v>17</v>
      </c>
      <c r="B35" s="97"/>
      <c r="C35" s="78"/>
      <c r="D35" s="106"/>
      <c r="E35" s="106"/>
      <c r="F35" s="106"/>
      <c r="G35" s="106"/>
      <c r="H35" s="106"/>
      <c r="I35" s="106"/>
      <c r="J35" s="106"/>
    </row>
    <row r="36" spans="1:10" ht="15" customHeight="1" x14ac:dyDescent="0.2">
      <c r="A36" s="97" t="s">
        <v>18</v>
      </c>
      <c r="B36" s="97"/>
      <c r="C36" s="78"/>
      <c r="D36" s="106"/>
      <c r="E36" s="106"/>
      <c r="F36" s="106"/>
      <c r="G36" s="106"/>
      <c r="H36" s="106"/>
      <c r="I36" s="106"/>
      <c r="J36" s="106"/>
    </row>
    <row r="37" spans="1:10" ht="15" x14ac:dyDescent="0.2">
      <c r="A37" s="3"/>
      <c r="B37" s="3"/>
      <c r="C37" s="3"/>
      <c r="D37" s="3"/>
      <c r="E37" s="8"/>
      <c r="F37" s="8"/>
      <c r="G37" s="8"/>
      <c r="H37" s="4"/>
    </row>
    <row r="38" spans="1:10" ht="47.25" customHeight="1" x14ac:dyDescent="0.2">
      <c r="A38" s="145" t="s">
        <v>52</v>
      </c>
      <c r="B38" s="145"/>
      <c r="C38" s="145"/>
      <c r="D38" s="145"/>
      <c r="E38" s="145"/>
      <c r="F38" s="145"/>
      <c r="G38" s="145"/>
      <c r="H38" s="145"/>
      <c r="I38" s="145"/>
      <c r="J38" s="145"/>
    </row>
    <row r="39" spans="1:10" ht="15" x14ac:dyDescent="0.2">
      <c r="A39" s="3"/>
      <c r="B39" s="3"/>
      <c r="C39" s="3"/>
      <c r="D39" s="3"/>
      <c r="E39" s="8"/>
      <c r="F39" s="8"/>
      <c r="G39" s="8"/>
      <c r="H39" s="4"/>
    </row>
    <row r="40" spans="1:10" ht="76.5" customHeight="1" x14ac:dyDescent="0.2">
      <c r="A40" s="134" t="s">
        <v>343</v>
      </c>
      <c r="B40" s="134"/>
      <c r="C40" s="134"/>
      <c r="D40" s="134"/>
      <c r="E40" s="134"/>
      <c r="F40" s="134"/>
      <c r="G40" s="134"/>
      <c r="H40" s="134"/>
      <c r="I40" s="134"/>
      <c r="J40" s="134"/>
    </row>
    <row r="41" spans="1:10" ht="21.75" customHeight="1" x14ac:dyDescent="0.2">
      <c r="A41" s="109" t="s">
        <v>342</v>
      </c>
      <c r="B41" s="109"/>
      <c r="C41" s="109"/>
      <c r="D41" s="109"/>
      <c r="E41" s="109"/>
      <c r="F41" s="109"/>
      <c r="G41" s="109"/>
      <c r="H41" s="109"/>
      <c r="I41" s="109"/>
      <c r="J41" s="109"/>
    </row>
    <row r="42" spans="1:10" ht="15" x14ac:dyDescent="0.2">
      <c r="A42" s="11" t="s">
        <v>147</v>
      </c>
      <c r="D42" s="6" t="s">
        <v>56</v>
      </c>
      <c r="E42" s="6"/>
      <c r="F42" s="4"/>
      <c r="G42" s="4"/>
      <c r="H42" s="4"/>
    </row>
    <row r="43" spans="1:10" ht="15" x14ac:dyDescent="0.2">
      <c r="A43" s="11"/>
      <c r="D43" s="53" t="s">
        <v>148</v>
      </c>
      <c r="E43" s="6"/>
      <c r="F43" s="4"/>
      <c r="G43" s="4"/>
      <c r="H43" s="4"/>
    </row>
    <row r="44" spans="1:10" x14ac:dyDescent="0.2">
      <c r="A44" s="4"/>
      <c r="D44" s="4" t="s">
        <v>57</v>
      </c>
      <c r="E44" s="4"/>
      <c r="F44" s="4"/>
      <c r="G44" s="6"/>
      <c r="H44" s="4"/>
    </row>
    <row r="45" spans="1:10" x14ac:dyDescent="0.2">
      <c r="D45" s="2" t="s">
        <v>23</v>
      </c>
      <c r="G45" s="1"/>
    </row>
    <row r="46" spans="1:10" x14ac:dyDescent="0.2">
      <c r="D46" s="2" t="s">
        <v>58</v>
      </c>
      <c r="G46" s="1"/>
    </row>
    <row r="47" spans="1:10" x14ac:dyDescent="0.2">
      <c r="D47" s="2" t="s">
        <v>20</v>
      </c>
      <c r="G47" s="1"/>
    </row>
    <row r="48" spans="1:10" x14ac:dyDescent="0.2">
      <c r="D48" s="2" t="s">
        <v>59</v>
      </c>
    </row>
  </sheetData>
  <sheetProtection algorithmName="SHA-512" hashValue="uLAEallG4UWiGJusI9LKzVgdBy0SJltZeKOksIYe9Sl/gQE0KuUW8xMhRfrKGZ1Ylehg9ziqzp5lXkkidBIAKQ==" saltValue="AQ6X/PgOWnYpwANirKYoYA==" spinCount="100000" sheet="1" objects="1" scenarios="1" selectLockedCells="1"/>
  <mergeCells count="51">
    <mergeCell ref="A36:B36"/>
    <mergeCell ref="D36:J36"/>
    <mergeCell ref="A38:J38"/>
    <mergeCell ref="A40:J40"/>
    <mergeCell ref="A41:J41"/>
    <mergeCell ref="A35:B35"/>
    <mergeCell ref="D35:J35"/>
    <mergeCell ref="A28:B28"/>
    <mergeCell ref="D28:E28"/>
    <mergeCell ref="A29:B29"/>
    <mergeCell ref="D29:E29"/>
    <mergeCell ref="A30:B30"/>
    <mergeCell ref="D30:E30"/>
    <mergeCell ref="A31:F31"/>
    <mergeCell ref="G31:H31"/>
    <mergeCell ref="A33:J33"/>
    <mergeCell ref="A34:B34"/>
    <mergeCell ref="D34:J34"/>
    <mergeCell ref="A26:B26"/>
    <mergeCell ref="D26:E26"/>
    <mergeCell ref="I26:J26"/>
    <mergeCell ref="A27:B27"/>
    <mergeCell ref="D27:E27"/>
    <mergeCell ref="I27:J27"/>
    <mergeCell ref="A24:B24"/>
    <mergeCell ref="D24:E24"/>
    <mergeCell ref="I24:J24"/>
    <mergeCell ref="A25:B25"/>
    <mergeCell ref="D25:E25"/>
    <mergeCell ref="I25:J25"/>
    <mergeCell ref="A23:B23"/>
    <mergeCell ref="D23:E23"/>
    <mergeCell ref="H23:J23"/>
    <mergeCell ref="A17:D17"/>
    <mergeCell ref="F17:I17"/>
    <mergeCell ref="A19:B19"/>
    <mergeCell ref="D19:F19"/>
    <mergeCell ref="I19:J19"/>
    <mergeCell ref="A20:D20"/>
    <mergeCell ref="F20:I20"/>
    <mergeCell ref="B21:D21"/>
    <mergeCell ref="F21:G21"/>
    <mergeCell ref="I21:J21"/>
    <mergeCell ref="A22:B22"/>
    <mergeCell ref="D22:J22"/>
    <mergeCell ref="A10:J10"/>
    <mergeCell ref="A11:J11"/>
    <mergeCell ref="D13:E13"/>
    <mergeCell ref="D15:J15"/>
    <mergeCell ref="A16:D16"/>
    <mergeCell ref="F16:I16"/>
  </mergeCells>
  <dataValidations disablePrompts="1" count="1">
    <dataValidation type="decimal" allowBlank="1" showInputMessage="1" showErrorMessage="1" errorTitle="Member Dues" error="Input must be numeric.  Enter 0.00 if your organization does not charge dues." promptTitle="Input must be numerical" prompt="Enter 0.00 (zero) if your organization does not require dues" sqref="D28:E28">
      <formula1>0</formula1>
      <formula2>1000</formula2>
    </dataValidation>
  </dataValidations>
  <hyperlinks>
    <hyperlink ref="D43"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1:I82"/>
  <sheetViews>
    <sheetView topLeftCell="A11" workbookViewId="0">
      <selection activeCell="C30" sqref="C30"/>
    </sheetView>
  </sheetViews>
  <sheetFormatPr defaultRowHeight="12.75" x14ac:dyDescent="0.2"/>
  <cols>
    <col min="1" max="1" width="14.85546875" style="27" customWidth="1"/>
    <col min="2" max="2" width="13.85546875" style="27" customWidth="1"/>
    <col min="3" max="5" width="10.7109375" style="27" customWidth="1"/>
    <col min="6" max="6" width="10.7109375" style="28" customWidth="1"/>
    <col min="7" max="7" width="10.140625" style="27" customWidth="1"/>
    <col min="8" max="8" width="10.7109375" style="27" customWidth="1"/>
    <col min="9" max="9" width="10.5703125" style="27" customWidth="1"/>
    <col min="10" max="16384" width="9.140625" style="27"/>
  </cols>
  <sheetData>
    <row r="11" spans="1:6" ht="15.75" x14ac:dyDescent="0.25">
      <c r="A11" s="163" t="s">
        <v>90</v>
      </c>
      <c r="B11" s="163"/>
      <c r="C11" s="163"/>
      <c r="D11" s="163"/>
      <c r="E11" s="163"/>
      <c r="F11" s="163"/>
    </row>
    <row r="13" spans="1:6" x14ac:dyDescent="0.2">
      <c r="A13" s="27" t="s">
        <v>89</v>
      </c>
      <c r="C13" s="164">
        <f>'RSO Supplemental Request'!$D$17</f>
        <v>0</v>
      </c>
      <c r="D13" s="164"/>
      <c r="E13" s="164"/>
    </row>
    <row r="14" spans="1:6" x14ac:dyDescent="0.2">
      <c r="A14" s="27" t="s">
        <v>91</v>
      </c>
      <c r="C14" s="153"/>
      <c r="D14" s="154"/>
      <c r="E14" s="155"/>
    </row>
    <row r="15" spans="1:6" x14ac:dyDescent="0.2">
      <c r="A15" s="27" t="s">
        <v>134</v>
      </c>
      <c r="C15" s="153"/>
      <c r="D15" s="154"/>
      <c r="E15" s="155"/>
    </row>
    <row r="16" spans="1:6" x14ac:dyDescent="0.2">
      <c r="A16" s="27" t="s">
        <v>92</v>
      </c>
      <c r="C16" s="153"/>
      <c r="D16" s="154"/>
      <c r="E16" s="155"/>
    </row>
    <row r="17" spans="1:9" x14ac:dyDescent="0.2">
      <c r="A17" s="27" t="s">
        <v>93</v>
      </c>
      <c r="C17" s="62"/>
    </row>
    <row r="18" spans="1:9" x14ac:dyDescent="0.2">
      <c r="A18" s="27" t="s">
        <v>94</v>
      </c>
      <c r="C18" s="153"/>
      <c r="D18" s="154"/>
      <c r="E18" s="155"/>
    </row>
    <row r="20" spans="1:9" x14ac:dyDescent="0.2">
      <c r="A20" s="29" t="s">
        <v>95</v>
      </c>
    </row>
    <row r="21" spans="1:9" x14ac:dyDescent="0.2">
      <c r="A21" s="27" t="s">
        <v>96</v>
      </c>
      <c r="C21" s="153"/>
      <c r="D21" s="154"/>
      <c r="E21" s="155"/>
    </row>
    <row r="22" spans="1:9" x14ac:dyDescent="0.2">
      <c r="A22" s="27" t="s">
        <v>97</v>
      </c>
      <c r="C22" s="156"/>
      <c r="D22" s="157"/>
      <c r="E22" s="158"/>
    </row>
    <row r="23" spans="1:9" s="32" customFormat="1" ht="36.75" customHeight="1" x14ac:dyDescent="0.2">
      <c r="A23" s="30" t="s">
        <v>98</v>
      </c>
      <c r="B23" s="30" t="s">
        <v>103</v>
      </c>
      <c r="C23" s="30" t="s">
        <v>99</v>
      </c>
      <c r="D23" s="30" t="s">
        <v>100</v>
      </c>
      <c r="E23" s="30" t="s">
        <v>101</v>
      </c>
      <c r="F23" s="31" t="s">
        <v>135</v>
      </c>
      <c r="G23" s="162" t="s">
        <v>161</v>
      </c>
      <c r="H23" s="162"/>
      <c r="I23" s="162"/>
    </row>
    <row r="24" spans="1:9" x14ac:dyDescent="0.2">
      <c r="A24" s="48"/>
      <c r="B24" s="48"/>
      <c r="C24" s="49"/>
      <c r="D24" s="48"/>
      <c r="E24" s="50"/>
      <c r="F24" s="28">
        <f>+A24*C24*D24*(1+E24)</f>
        <v>0</v>
      </c>
      <c r="G24" s="156"/>
      <c r="H24" s="157"/>
      <c r="I24" s="158"/>
    </row>
    <row r="26" spans="1:9" ht="30.75" customHeight="1" x14ac:dyDescent="0.2">
      <c r="A26" s="159" t="s">
        <v>102</v>
      </c>
      <c r="B26" s="159"/>
      <c r="C26" s="159"/>
      <c r="D26" s="159"/>
      <c r="E26" s="159"/>
      <c r="F26" s="159"/>
    </row>
    <row r="28" spans="1:9" x14ac:dyDescent="0.2">
      <c r="A28" s="29" t="s">
        <v>104</v>
      </c>
    </row>
    <row r="29" spans="1:9" x14ac:dyDescent="0.2">
      <c r="A29" s="27" t="s">
        <v>105</v>
      </c>
    </row>
    <row r="30" spans="1:9" x14ac:dyDescent="0.2">
      <c r="A30" s="27" t="s">
        <v>107</v>
      </c>
      <c r="C30" s="62"/>
      <c r="F30" s="27" t="s">
        <v>156</v>
      </c>
    </row>
    <row r="31" spans="1:9" x14ac:dyDescent="0.2">
      <c r="A31" s="54" t="s">
        <v>150</v>
      </c>
      <c r="B31" s="62"/>
      <c r="C31" s="59">
        <f>IF(B31="Yes",2,1)</f>
        <v>1</v>
      </c>
    </row>
    <row r="32" spans="1:9" x14ac:dyDescent="0.2">
      <c r="A32" s="27" t="s">
        <v>112</v>
      </c>
      <c r="C32" s="59"/>
    </row>
    <row r="33" spans="1:6" x14ac:dyDescent="0.2">
      <c r="A33" s="199" t="s">
        <v>356</v>
      </c>
      <c r="B33" s="94" t="s">
        <v>155</v>
      </c>
      <c r="C33" s="59">
        <f>IF(B33="Yes",C30*2,0)</f>
        <v>0</v>
      </c>
    </row>
    <row r="34" spans="1:6" x14ac:dyDescent="0.2">
      <c r="A34" s="200" t="s">
        <v>357</v>
      </c>
      <c r="C34" s="35">
        <v>0.75</v>
      </c>
      <c r="D34" s="28">
        <f>+C34*C33</f>
        <v>0</v>
      </c>
    </row>
    <row r="35" spans="1:6" x14ac:dyDescent="0.2">
      <c r="A35" s="199" t="s">
        <v>358</v>
      </c>
      <c r="B35" s="94" t="s">
        <v>154</v>
      </c>
      <c r="C35" s="59">
        <f>IF(B35="Yes",C30*2,0)</f>
        <v>0</v>
      </c>
    </row>
    <row r="36" spans="1:6" x14ac:dyDescent="0.2">
      <c r="A36" s="200" t="s">
        <v>359</v>
      </c>
      <c r="C36" s="35">
        <v>1</v>
      </c>
      <c r="D36" s="28">
        <f>+C36*C35</f>
        <v>0</v>
      </c>
    </row>
    <row r="37" spans="1:6" x14ac:dyDescent="0.2">
      <c r="A37" s="27" t="s">
        <v>110</v>
      </c>
      <c r="C37" s="49"/>
    </row>
    <row r="38" spans="1:6" x14ac:dyDescent="0.2">
      <c r="A38" s="27" t="s">
        <v>157</v>
      </c>
      <c r="B38" s="62"/>
      <c r="C38" s="59">
        <f>IF(B38="Yes",C32,0)</f>
        <v>0</v>
      </c>
      <c r="D38" s="35">
        <v>0.48</v>
      </c>
      <c r="E38" s="35">
        <f>+D38*C38</f>
        <v>0</v>
      </c>
      <c r="F38" s="27" t="s">
        <v>156</v>
      </c>
    </row>
    <row r="39" spans="1:6" x14ac:dyDescent="0.2">
      <c r="A39" s="27" t="s">
        <v>137</v>
      </c>
      <c r="B39" s="62"/>
      <c r="C39" s="61"/>
    </row>
    <row r="40" spans="1:6" x14ac:dyDescent="0.2">
      <c r="A40" s="27" t="s">
        <v>137</v>
      </c>
      <c r="B40" s="62"/>
      <c r="C40" s="61"/>
    </row>
    <row r="41" spans="1:6" x14ac:dyDescent="0.2">
      <c r="A41" s="27" t="s">
        <v>111</v>
      </c>
      <c r="F41" s="28">
        <f>+C40+C39+E38+C37+D34+D36</f>
        <v>0</v>
      </c>
    </row>
    <row r="44" spans="1:6" x14ac:dyDescent="0.2">
      <c r="A44" s="29" t="s">
        <v>113</v>
      </c>
    </row>
    <row r="45" spans="1:6" x14ac:dyDescent="0.2">
      <c r="A45" s="27" t="s">
        <v>114</v>
      </c>
      <c r="B45" s="153"/>
      <c r="C45" s="154"/>
      <c r="D45" s="154"/>
      <c r="E45" s="154"/>
      <c r="F45" s="155"/>
    </row>
    <row r="46" spans="1:6" ht="25.5" x14ac:dyDescent="0.2">
      <c r="A46" s="30" t="s">
        <v>115</v>
      </c>
      <c r="B46" s="30" t="s">
        <v>116</v>
      </c>
      <c r="D46" s="30" t="s">
        <v>117</v>
      </c>
      <c r="E46" s="30" t="s">
        <v>121</v>
      </c>
    </row>
    <row r="47" spans="1:6" x14ac:dyDescent="0.2">
      <c r="A47" s="48"/>
      <c r="B47" s="28">
        <v>7</v>
      </c>
      <c r="C47" s="27" t="s">
        <v>118</v>
      </c>
      <c r="D47" s="48"/>
      <c r="E47" s="28">
        <f>+A47*B47*D47</f>
        <v>0</v>
      </c>
    </row>
    <row r="48" spans="1:6" x14ac:dyDescent="0.2">
      <c r="A48" s="48"/>
      <c r="B48" s="28">
        <v>10</v>
      </c>
      <c r="C48" s="27" t="s">
        <v>119</v>
      </c>
      <c r="D48" s="63"/>
      <c r="E48" s="28">
        <f t="shared" ref="E48:E49" si="0">+A48*B48*D48</f>
        <v>0</v>
      </c>
    </row>
    <row r="49" spans="1:6" x14ac:dyDescent="0.2">
      <c r="A49" s="48"/>
      <c r="B49" s="28">
        <v>12</v>
      </c>
      <c r="C49" s="27" t="s">
        <v>120</v>
      </c>
      <c r="D49" s="48"/>
      <c r="E49" s="28">
        <f t="shared" si="0"/>
        <v>0</v>
      </c>
    </row>
    <row r="50" spans="1:6" x14ac:dyDescent="0.2">
      <c r="B50" s="28"/>
      <c r="D50" s="32"/>
      <c r="E50" s="28"/>
    </row>
    <row r="51" spans="1:6" x14ac:dyDescent="0.2">
      <c r="A51" s="27" t="s">
        <v>121</v>
      </c>
      <c r="F51" s="28">
        <f>SUM(E47:E50)</f>
        <v>0</v>
      </c>
    </row>
    <row r="53" spans="1:6" x14ac:dyDescent="0.2">
      <c r="A53" s="29" t="s">
        <v>122</v>
      </c>
    </row>
    <row r="54" spans="1:6" ht="38.25" x14ac:dyDescent="0.2">
      <c r="A54" s="30" t="s">
        <v>115</v>
      </c>
      <c r="B54" s="30" t="s">
        <v>123</v>
      </c>
      <c r="C54" s="32"/>
      <c r="D54" s="32"/>
      <c r="E54" s="32"/>
      <c r="F54" s="31" t="s">
        <v>124</v>
      </c>
    </row>
    <row r="55" spans="1:6" x14ac:dyDescent="0.2">
      <c r="A55" s="48"/>
      <c r="B55" s="49"/>
      <c r="F55" s="28">
        <f>+B55*A55</f>
        <v>0</v>
      </c>
    </row>
    <row r="57" spans="1:6" x14ac:dyDescent="0.2">
      <c r="A57" s="27" t="s">
        <v>125</v>
      </c>
      <c r="F57" s="28">
        <f>SUM(F24:F56)</f>
        <v>0</v>
      </c>
    </row>
    <row r="59" spans="1:6" x14ac:dyDescent="0.2">
      <c r="A59" s="29" t="s">
        <v>126</v>
      </c>
      <c r="B59" s="29"/>
    </row>
    <row r="60" spans="1:6" s="32" customFormat="1" ht="25.5" x14ac:dyDescent="0.2">
      <c r="B60" s="32" t="s">
        <v>128</v>
      </c>
      <c r="F60" s="31" t="s">
        <v>138</v>
      </c>
    </row>
    <row r="61" spans="1:6" ht="22.5" customHeight="1" x14ac:dyDescent="0.2">
      <c r="A61" s="27">
        <v>1</v>
      </c>
      <c r="B61" s="153"/>
      <c r="C61" s="154"/>
      <c r="D61" s="155"/>
      <c r="F61" s="49">
        <v>0</v>
      </c>
    </row>
    <row r="62" spans="1:6" ht="27.75" customHeight="1" x14ac:dyDescent="0.25">
      <c r="A62" s="27">
        <v>2</v>
      </c>
      <c r="B62" s="153"/>
      <c r="C62" s="160"/>
      <c r="D62" s="161"/>
      <c r="F62" s="49">
        <v>0</v>
      </c>
    </row>
    <row r="63" spans="1:6" ht="25.5" customHeight="1" x14ac:dyDescent="0.25">
      <c r="A63" s="27">
        <v>3</v>
      </c>
      <c r="B63" s="153"/>
      <c r="C63" s="160"/>
      <c r="D63" s="161"/>
      <c r="F63" s="49">
        <v>0</v>
      </c>
    </row>
    <row r="65" spans="1:9" x14ac:dyDescent="0.2">
      <c r="A65" s="27" t="s">
        <v>130</v>
      </c>
      <c r="F65" s="28">
        <f>SUM(F61:F64)</f>
        <v>0</v>
      </c>
    </row>
    <row r="67" spans="1:9" x14ac:dyDescent="0.2">
      <c r="A67" s="95" t="s">
        <v>350</v>
      </c>
      <c r="F67" s="28" t="e">
        <f>+F57/C17</f>
        <v>#DIV/0!</v>
      </c>
    </row>
    <row r="68" spans="1:9" x14ac:dyDescent="0.2">
      <c r="A68" s="95" t="s">
        <v>351</v>
      </c>
      <c r="F68" s="28" t="e">
        <f>(+F57-F65)/C17</f>
        <v>#DIV/0!</v>
      </c>
    </row>
    <row r="69" spans="1:9" x14ac:dyDescent="0.2">
      <c r="A69" s="95"/>
    </row>
    <row r="70" spans="1:9" ht="25.5" customHeight="1" x14ac:dyDescent="0.2">
      <c r="A70" s="146" t="s">
        <v>353</v>
      </c>
      <c r="B70" s="147"/>
      <c r="C70" s="147"/>
      <c r="D70" s="147"/>
      <c r="E70" s="147"/>
      <c r="F70" s="28">
        <v>2500</v>
      </c>
    </row>
    <row r="71" spans="1:9" x14ac:dyDescent="0.2">
      <c r="A71" s="95"/>
    </row>
    <row r="72" spans="1:9" x14ac:dyDescent="0.2">
      <c r="A72" s="95" t="s">
        <v>352</v>
      </c>
      <c r="F72" s="28">
        <f>+F57-F70</f>
        <v>-2500</v>
      </c>
    </row>
    <row r="73" spans="1:9" x14ac:dyDescent="0.2">
      <c r="A73" s="95"/>
    </row>
    <row r="74" spans="1:9" s="96" customFormat="1" x14ac:dyDescent="0.2"/>
    <row r="75" spans="1:9" ht="42.75" customHeight="1" x14ac:dyDescent="0.2">
      <c r="A75" s="146" t="s">
        <v>354</v>
      </c>
      <c r="B75" s="147"/>
      <c r="C75" s="147"/>
      <c r="D75" s="147"/>
      <c r="E75" s="147"/>
      <c r="F75" s="147"/>
      <c r="G75" s="147"/>
      <c r="H75" s="147"/>
      <c r="I75" s="148"/>
    </row>
    <row r="76" spans="1:9" ht="31.5" customHeight="1" x14ac:dyDescent="0.2">
      <c r="A76" s="149" t="s">
        <v>132</v>
      </c>
      <c r="B76" s="147"/>
      <c r="C76" s="147"/>
      <c r="D76" s="147"/>
      <c r="E76" s="147"/>
      <c r="F76" s="147"/>
      <c r="G76" s="147"/>
      <c r="H76" s="147"/>
      <c r="I76" s="148"/>
    </row>
    <row r="77" spans="1:9" ht="21.75" customHeight="1" x14ac:dyDescent="0.2">
      <c r="A77" s="150" t="s">
        <v>142</v>
      </c>
      <c r="B77" s="151"/>
      <c r="C77" s="151"/>
      <c r="D77" s="151"/>
      <c r="E77" s="151"/>
      <c r="F77" s="151"/>
      <c r="G77" s="151"/>
      <c r="H77" s="151"/>
      <c r="I77" s="152"/>
    </row>
    <row r="78" spans="1:9" x14ac:dyDescent="0.2">
      <c r="A78" s="95"/>
    </row>
    <row r="79" spans="1:9" x14ac:dyDescent="0.2">
      <c r="F79" s="27"/>
    </row>
    <row r="80" spans="1:9" x14ac:dyDescent="0.2">
      <c r="F80" s="27"/>
    </row>
    <row r="81" spans="6:6" x14ac:dyDescent="0.2">
      <c r="F81" s="27"/>
    </row>
    <row r="82" spans="6:6" x14ac:dyDescent="0.2">
      <c r="F82" s="27"/>
    </row>
  </sheetData>
  <sheetProtection algorithmName="SHA-512" hashValue="NHCrW4f+gXymcdntR3NI2E0UT4Z0B5AWsI2+vDgBEYkFQ9yUuXy/qmvy5/nF6iCfS/YkhdKqEZNZFiXUCDpr4Q==" saltValue="8Mkh/e6fF4iZTKgnk208kw==" spinCount="100000" sheet="1" objects="1" scenarios="1" selectLockedCells="1"/>
  <mergeCells count="19">
    <mergeCell ref="C18:E18"/>
    <mergeCell ref="A11:F11"/>
    <mergeCell ref="C13:E13"/>
    <mergeCell ref="C14:E14"/>
    <mergeCell ref="C15:E15"/>
    <mergeCell ref="C16:E16"/>
    <mergeCell ref="A75:I75"/>
    <mergeCell ref="A76:I76"/>
    <mergeCell ref="A77:I77"/>
    <mergeCell ref="C21:E21"/>
    <mergeCell ref="C22:E22"/>
    <mergeCell ref="A26:F26"/>
    <mergeCell ref="B45:F45"/>
    <mergeCell ref="B61:D61"/>
    <mergeCell ref="B62:D62"/>
    <mergeCell ref="B63:D63"/>
    <mergeCell ref="G24:I24"/>
    <mergeCell ref="G23:I23"/>
    <mergeCell ref="A70:E70"/>
  </mergeCells>
  <dataValidations count="1">
    <dataValidation type="decimal" allowBlank="1" showInputMessage="1" showErrorMessage="1" errorTitle="Stop Enter Numeric Value" error="Text Entry Invalid Date - MUST be numeric date.  Please re-enter or leave blank!" promptTitle="Entry must be decimal value" prompt="Entry MUST be decimal value - No text information!" sqref="E24">
      <formula1>0</formula1>
      <formula2>25</formula2>
    </dataValidation>
  </dataValidations>
  <pageMargins left="0.7" right="0.7" top="0.75" bottom="0.75" header="0.3" footer="0.3"/>
  <pageSetup scale="60" orientation="portrait" verticalDpi="0" r:id="rId1"/>
  <headerFooter>
    <oddFooter>&amp;R&amp;6&amp;Z&amp;F&amp;A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B31 B38 B33 B35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0:H47"/>
  <sheetViews>
    <sheetView topLeftCell="A16" workbookViewId="0">
      <selection activeCell="L23" sqref="L23"/>
    </sheetView>
  </sheetViews>
  <sheetFormatPr defaultRowHeight="14.25" x14ac:dyDescent="0.2"/>
  <cols>
    <col min="1" max="1" width="5" style="2" customWidth="1"/>
    <col min="2" max="2" width="5.7109375" style="2" customWidth="1"/>
    <col min="3" max="3" width="8.140625" style="2" customWidth="1"/>
    <col min="4" max="4" width="4" style="2" customWidth="1"/>
    <col min="5" max="7" width="9.140625" style="2"/>
    <col min="8" max="8" width="54.7109375" style="2" customWidth="1"/>
    <col min="9" max="16384" width="9.140625" style="2"/>
  </cols>
  <sheetData>
    <row r="10" spans="1:8" ht="20.25" x14ac:dyDescent="0.2">
      <c r="A10" s="110" t="s">
        <v>0</v>
      </c>
      <c r="B10" s="110"/>
      <c r="C10" s="110"/>
      <c r="D10" s="110"/>
      <c r="E10" s="110"/>
      <c r="F10" s="110"/>
      <c r="G10" s="110"/>
      <c r="H10" s="110"/>
    </row>
    <row r="11" spans="1:8" ht="18" x14ac:dyDescent="0.2">
      <c r="A11" s="111" t="s">
        <v>24</v>
      </c>
      <c r="B11" s="111"/>
      <c r="C11" s="111"/>
      <c r="D11" s="111"/>
      <c r="E11" s="111"/>
      <c r="F11" s="111"/>
      <c r="G11" s="111"/>
      <c r="H11" s="111"/>
    </row>
    <row r="12" spans="1:8" ht="18" x14ac:dyDescent="0.2">
      <c r="A12" s="111" t="s">
        <v>25</v>
      </c>
      <c r="B12" s="111"/>
      <c r="C12" s="111"/>
      <c r="D12" s="111"/>
      <c r="E12" s="111"/>
      <c r="F12" s="111"/>
      <c r="G12" s="111"/>
      <c r="H12" s="111"/>
    </row>
    <row r="13" spans="1:8" ht="37.5" customHeight="1" x14ac:dyDescent="0.2">
      <c r="A13" s="174" t="s">
        <v>26</v>
      </c>
      <c r="B13" s="174"/>
      <c r="C13" s="174"/>
      <c r="D13" s="174"/>
      <c r="E13" s="174"/>
      <c r="F13" s="174"/>
      <c r="G13" s="174"/>
      <c r="H13" s="174"/>
    </row>
    <row r="14" spans="1:8" ht="15" x14ac:dyDescent="0.2">
      <c r="A14" s="167" t="s">
        <v>27</v>
      </c>
      <c r="B14" s="167"/>
      <c r="C14" s="167"/>
      <c r="D14" s="167"/>
      <c r="E14" s="167"/>
      <c r="F14" s="167"/>
      <c r="G14" s="167"/>
      <c r="H14" s="167"/>
    </row>
    <row r="15" spans="1:8" x14ac:dyDescent="0.2">
      <c r="A15" s="1" t="s">
        <v>28</v>
      </c>
      <c r="B15" s="1"/>
      <c r="C15" s="1"/>
    </row>
    <row r="16" spans="1:8" ht="15" x14ac:dyDescent="0.25">
      <c r="A16" s="19" t="s">
        <v>29</v>
      </c>
      <c r="B16" s="19"/>
      <c r="C16" s="19"/>
      <c r="D16" s="20"/>
      <c r="E16" s="19" t="s">
        <v>30</v>
      </c>
      <c r="F16" s="20"/>
      <c r="G16" s="19" t="s">
        <v>31</v>
      </c>
      <c r="H16" s="20"/>
    </row>
    <row r="17" spans="1:8" x14ac:dyDescent="0.2">
      <c r="A17" s="1"/>
      <c r="B17" s="1"/>
      <c r="C17" s="1"/>
      <c r="E17" s="1"/>
      <c r="G17" s="1"/>
    </row>
    <row r="18" spans="1:8" ht="15" x14ac:dyDescent="0.2">
      <c r="A18" s="167" t="s">
        <v>32</v>
      </c>
      <c r="B18" s="167"/>
      <c r="C18" s="167"/>
    </row>
    <row r="19" spans="1:8" ht="105" customHeight="1" x14ac:dyDescent="0.2">
      <c r="A19" s="169" t="s">
        <v>33</v>
      </c>
      <c r="B19" s="169"/>
      <c r="C19" s="169"/>
      <c r="D19" s="169"/>
      <c r="E19" s="169"/>
      <c r="F19" s="169"/>
      <c r="G19" s="169"/>
      <c r="H19" s="169"/>
    </row>
    <row r="20" spans="1:8" x14ac:dyDescent="0.2">
      <c r="A20" s="136" t="s">
        <v>34</v>
      </c>
      <c r="B20" s="136"/>
      <c r="C20" s="136"/>
      <c r="D20" s="136"/>
      <c r="E20" s="166"/>
      <c r="F20" s="165" t="s">
        <v>35</v>
      </c>
      <c r="G20" s="165"/>
      <c r="H20" s="165"/>
    </row>
    <row r="21" spans="1:8" x14ac:dyDescent="0.2">
      <c r="A21" s="136" t="s">
        <v>36</v>
      </c>
      <c r="B21" s="136"/>
      <c r="C21" s="136"/>
      <c r="D21" s="136"/>
      <c r="E21" s="136"/>
      <c r="F21" s="136"/>
      <c r="G21" s="136"/>
      <c r="H21" s="136"/>
    </row>
    <row r="22" spans="1:8" ht="15" x14ac:dyDescent="0.2">
      <c r="A22" s="167" t="s">
        <v>37</v>
      </c>
      <c r="B22" s="167"/>
      <c r="C22" s="167"/>
    </row>
    <row r="23" spans="1:8" ht="93.75" customHeight="1" x14ac:dyDescent="0.2">
      <c r="A23" s="169" t="s">
        <v>162</v>
      </c>
      <c r="B23" s="169"/>
      <c r="C23" s="169"/>
      <c r="D23" s="169"/>
      <c r="E23" s="169"/>
      <c r="F23" s="169"/>
      <c r="G23" s="169"/>
      <c r="H23" s="169"/>
    </row>
    <row r="24" spans="1:8" ht="15" x14ac:dyDescent="0.2">
      <c r="A24" s="167" t="s">
        <v>38</v>
      </c>
      <c r="B24" s="167"/>
      <c r="C24" s="167"/>
      <c r="D24" s="167"/>
    </row>
    <row r="25" spans="1:8" ht="78.75" customHeight="1" x14ac:dyDescent="0.2">
      <c r="A25" s="169" t="s">
        <v>67</v>
      </c>
      <c r="B25" s="169"/>
      <c r="C25" s="169"/>
      <c r="D25" s="169"/>
      <c r="E25" s="169"/>
      <c r="F25" s="169"/>
      <c r="G25" s="169"/>
      <c r="H25" s="169"/>
    </row>
    <row r="26" spans="1:8" ht="15" x14ac:dyDescent="0.2">
      <c r="A26" s="167" t="s">
        <v>39</v>
      </c>
      <c r="B26" s="167"/>
      <c r="C26" s="167"/>
      <c r="D26" s="167"/>
      <c r="E26" s="167"/>
    </row>
    <row r="27" spans="1:8" ht="80.25" customHeight="1" x14ac:dyDescent="0.2">
      <c r="A27" s="170" t="s">
        <v>40</v>
      </c>
      <c r="B27" s="170"/>
      <c r="C27" s="170"/>
      <c r="D27" s="170"/>
      <c r="E27" s="170"/>
      <c r="F27" s="170"/>
      <c r="G27" s="170"/>
      <c r="H27" s="170"/>
    </row>
    <row r="28" spans="1:8" ht="15" x14ac:dyDescent="0.2">
      <c r="A28" s="167" t="s">
        <v>41</v>
      </c>
      <c r="B28" s="167"/>
      <c r="C28" s="167"/>
      <c r="D28" s="167"/>
      <c r="E28" s="167"/>
    </row>
    <row r="29" spans="1:8" ht="112.5" customHeight="1" x14ac:dyDescent="0.2">
      <c r="A29" s="170" t="s">
        <v>62</v>
      </c>
      <c r="B29" s="170"/>
      <c r="C29" s="170"/>
      <c r="D29" s="170"/>
      <c r="E29" s="170"/>
      <c r="F29" s="170"/>
      <c r="G29" s="170"/>
      <c r="H29" s="170"/>
    </row>
    <row r="31" spans="1:8" x14ac:dyDescent="0.2">
      <c r="A31" s="2" t="s">
        <v>42</v>
      </c>
    </row>
    <row r="32" spans="1:8" ht="29.25" customHeight="1" x14ac:dyDescent="0.2">
      <c r="B32" s="18">
        <v>1</v>
      </c>
      <c r="C32" s="173" t="s">
        <v>63</v>
      </c>
      <c r="D32" s="173"/>
      <c r="E32" s="173"/>
      <c r="F32" s="173"/>
      <c r="G32" s="173"/>
      <c r="H32" s="173"/>
    </row>
    <row r="33" spans="1:8" ht="45" customHeight="1" x14ac:dyDescent="0.2">
      <c r="B33" s="18">
        <v>2</v>
      </c>
      <c r="C33" s="173" t="s">
        <v>48</v>
      </c>
      <c r="D33" s="173"/>
      <c r="E33" s="173"/>
      <c r="F33" s="173"/>
      <c r="G33" s="173"/>
      <c r="H33" s="173"/>
    </row>
    <row r="34" spans="1:8" ht="63" customHeight="1" x14ac:dyDescent="0.2">
      <c r="B34" s="18">
        <v>3</v>
      </c>
      <c r="C34" s="173" t="s">
        <v>43</v>
      </c>
      <c r="D34" s="173"/>
      <c r="E34" s="173"/>
      <c r="F34" s="173"/>
      <c r="G34" s="173"/>
      <c r="H34" s="173"/>
    </row>
    <row r="36" spans="1:8" ht="15" x14ac:dyDescent="0.25">
      <c r="A36" s="168" t="s">
        <v>44</v>
      </c>
      <c r="B36" s="168"/>
      <c r="C36" s="168"/>
      <c r="D36" s="168"/>
      <c r="E36" s="168"/>
    </row>
    <row r="37" spans="1:8" ht="72" customHeight="1" x14ac:dyDescent="0.2">
      <c r="A37" s="171" t="s">
        <v>153</v>
      </c>
      <c r="B37" s="171"/>
      <c r="C37" s="171"/>
      <c r="D37" s="171"/>
      <c r="E37" s="171"/>
      <c r="F37" s="171"/>
      <c r="G37" s="171"/>
      <c r="H37" s="171"/>
    </row>
    <row r="38" spans="1:8" ht="30.75" customHeight="1" x14ac:dyDescent="0.2">
      <c r="B38" s="18">
        <v>1</v>
      </c>
      <c r="C38" s="171" t="s">
        <v>45</v>
      </c>
      <c r="D38" s="171"/>
      <c r="E38" s="171"/>
      <c r="F38" s="171"/>
      <c r="G38" s="171"/>
      <c r="H38" s="171"/>
    </row>
    <row r="39" spans="1:8" ht="15" x14ac:dyDescent="0.25">
      <c r="A39" s="172" t="s">
        <v>46</v>
      </c>
      <c r="B39" s="172"/>
      <c r="C39" s="172"/>
      <c r="D39" s="172"/>
      <c r="E39" s="172"/>
      <c r="F39" s="172"/>
      <c r="G39" s="172"/>
      <c r="H39" s="172"/>
    </row>
    <row r="40" spans="1:8" x14ac:dyDescent="0.2">
      <c r="B40" s="1">
        <v>1</v>
      </c>
      <c r="C40" s="171" t="s">
        <v>64</v>
      </c>
      <c r="D40" s="171"/>
      <c r="E40" s="171"/>
      <c r="F40" s="171"/>
      <c r="G40" s="171"/>
      <c r="H40" s="171"/>
    </row>
    <row r="41" spans="1:8" ht="46.5" customHeight="1" x14ac:dyDescent="0.2">
      <c r="B41" s="18">
        <v>2</v>
      </c>
      <c r="C41" s="171" t="s">
        <v>47</v>
      </c>
      <c r="D41" s="171"/>
      <c r="E41" s="171"/>
      <c r="F41" s="171"/>
      <c r="G41" s="171"/>
      <c r="H41" s="171"/>
    </row>
    <row r="42" spans="1:8" ht="28.5" customHeight="1" x14ac:dyDescent="0.2">
      <c r="B42" s="18">
        <v>3</v>
      </c>
      <c r="C42" s="171" t="s">
        <v>65</v>
      </c>
      <c r="D42" s="171"/>
      <c r="E42" s="171"/>
      <c r="F42" s="171"/>
      <c r="G42" s="171"/>
      <c r="H42" s="171"/>
    </row>
    <row r="44" spans="1:8" ht="15" x14ac:dyDescent="0.25">
      <c r="A44" s="168" t="s">
        <v>49</v>
      </c>
      <c r="B44" s="168"/>
      <c r="C44" s="168"/>
    </row>
    <row r="45" spans="1:8" ht="62.25" customHeight="1" x14ac:dyDescent="0.2">
      <c r="A45" s="171" t="s">
        <v>66</v>
      </c>
      <c r="B45" s="171"/>
      <c r="C45" s="171"/>
      <c r="D45" s="171"/>
      <c r="E45" s="171"/>
      <c r="F45" s="171"/>
      <c r="G45" s="171"/>
      <c r="H45" s="171"/>
    </row>
    <row r="47" spans="1:8" x14ac:dyDescent="0.2">
      <c r="A47" s="166" t="s">
        <v>50</v>
      </c>
      <c r="B47" s="166"/>
      <c r="C47" s="166"/>
      <c r="D47" s="166"/>
      <c r="E47" s="166"/>
      <c r="F47" s="166"/>
      <c r="G47" s="166"/>
      <c r="H47" s="166"/>
    </row>
  </sheetData>
  <sheetProtection algorithmName="SHA-512" hashValue="bNOie6/TKePoSUktSFkINioC6wkvzCoueL+5NWU+NMxNxRM1DKu6qKsCAmbWl0B0ynbHOpDkjQ5iIopueNa9bg==" saltValue="4D+reIePbz96KCFxNLxeeQ==" spinCount="100000" sheet="1" objects="1" scenarios="1" selectLockedCells="1" selectUnlockedCells="1"/>
  <mergeCells count="31">
    <mergeCell ref="A10:H10"/>
    <mergeCell ref="A11:H11"/>
    <mergeCell ref="A12:H12"/>
    <mergeCell ref="A13:H13"/>
    <mergeCell ref="A14:H14"/>
    <mergeCell ref="C42:H42"/>
    <mergeCell ref="A44:C44"/>
    <mergeCell ref="A45:H45"/>
    <mergeCell ref="A47:H47"/>
    <mergeCell ref="A22:C22"/>
    <mergeCell ref="C40:H40"/>
    <mergeCell ref="C41:H41"/>
    <mergeCell ref="A37:H37"/>
    <mergeCell ref="C38:H38"/>
    <mergeCell ref="A39:H39"/>
    <mergeCell ref="A29:H29"/>
    <mergeCell ref="C32:H32"/>
    <mergeCell ref="C33:H33"/>
    <mergeCell ref="C34:H34"/>
    <mergeCell ref="F20:H20"/>
    <mergeCell ref="A20:E20"/>
    <mergeCell ref="A21:H21"/>
    <mergeCell ref="A18:C18"/>
    <mergeCell ref="A36:E36"/>
    <mergeCell ref="A23:H23"/>
    <mergeCell ref="A24:D24"/>
    <mergeCell ref="A25:H25"/>
    <mergeCell ref="A26:E26"/>
    <mergeCell ref="A27:H27"/>
    <mergeCell ref="A28:E28"/>
    <mergeCell ref="A19:H19"/>
  </mergeCells>
  <pageMargins left="0.7" right="0.7" top="0.75" bottom="0.75" header="0.3" footer="0.3"/>
  <pageSetup scale="79" fitToHeight="2" orientation="portrait" r:id="rId1"/>
  <headerFooter>
    <oddFooter>&amp;R&amp;6&amp;Z&amp;F&amp;A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0:L67"/>
  <sheetViews>
    <sheetView topLeftCell="A25" workbookViewId="0">
      <selection activeCell="A13" sqref="A13:H13"/>
    </sheetView>
  </sheetViews>
  <sheetFormatPr defaultRowHeight="15" x14ac:dyDescent="0.25"/>
  <cols>
    <col min="1" max="1" width="14.85546875" customWidth="1"/>
    <col min="2" max="2" width="18.140625" customWidth="1"/>
    <col min="3" max="3" width="3" customWidth="1"/>
    <col min="4" max="4" width="12.85546875" customWidth="1"/>
    <col min="6" max="6" width="10" customWidth="1"/>
    <col min="7" max="7" width="12.42578125" customWidth="1"/>
    <col min="8" max="8" width="7.140625" customWidth="1"/>
    <col min="10" max="10" width="11.140625" customWidth="1"/>
  </cols>
  <sheetData>
    <row r="10" spans="1:12" x14ac:dyDescent="0.25">
      <c r="A10" s="2"/>
      <c r="B10" s="2"/>
      <c r="C10" s="2"/>
      <c r="D10" s="2"/>
      <c r="E10" s="2"/>
      <c r="F10" s="2"/>
      <c r="G10" s="2"/>
      <c r="H10" s="2"/>
      <c r="I10" s="2"/>
      <c r="J10" s="2"/>
    </row>
    <row r="11" spans="1:12" ht="20.25" x14ac:dyDescent="0.25">
      <c r="A11" s="110" t="s">
        <v>0</v>
      </c>
      <c r="B11" s="110"/>
      <c r="C11" s="110"/>
      <c r="D11" s="110"/>
      <c r="E11" s="110"/>
      <c r="F11" s="110"/>
      <c r="G11" s="110"/>
      <c r="H11" s="110"/>
      <c r="I11" s="110"/>
      <c r="J11" s="110"/>
      <c r="L11" t="s">
        <v>151</v>
      </c>
    </row>
    <row r="12" spans="1:12" ht="18" x14ac:dyDescent="0.25">
      <c r="A12" s="111" t="str">
        <f>+'RSO Supplemental Request'!A11:J11</f>
        <v>RSO SUPPLEMENTAL Appropriations Request Form</v>
      </c>
      <c r="B12" s="111"/>
      <c r="C12" s="111"/>
      <c r="D12" s="111"/>
      <c r="E12" s="111"/>
      <c r="F12" s="111"/>
      <c r="G12" s="111"/>
      <c r="H12" s="111"/>
      <c r="I12" s="111"/>
      <c r="J12" s="111"/>
      <c r="L12" t="s">
        <v>152</v>
      </c>
    </row>
    <row r="13" spans="1:12" x14ac:dyDescent="0.25">
      <c r="A13" s="1"/>
      <c r="B13" s="1"/>
      <c r="C13" s="1"/>
      <c r="D13" s="136" t="s">
        <v>144</v>
      </c>
      <c r="E13" s="136"/>
      <c r="F13" s="52">
        <v>246</v>
      </c>
      <c r="G13" s="2" t="s">
        <v>145</v>
      </c>
      <c r="H13" s="2"/>
      <c r="I13" s="2"/>
      <c r="J13" s="2"/>
    </row>
    <row r="14" spans="1:12" x14ac:dyDescent="0.25">
      <c r="A14" s="1" t="s">
        <v>60</v>
      </c>
      <c r="B14" s="12">
        <v>228369</v>
      </c>
      <c r="C14" s="13"/>
      <c r="D14" s="1"/>
      <c r="E14" s="2"/>
      <c r="F14" s="2"/>
      <c r="G14" s="2"/>
      <c r="H14" s="2"/>
      <c r="I14" s="2"/>
      <c r="J14" s="2"/>
    </row>
    <row r="15" spans="1:12" x14ac:dyDescent="0.25">
      <c r="A15" s="1"/>
      <c r="B15" s="1"/>
      <c r="C15" s="1"/>
      <c r="D15" s="1"/>
      <c r="E15" s="2"/>
      <c r="F15" s="2"/>
      <c r="G15" s="2"/>
      <c r="H15" s="2"/>
      <c r="I15" s="2"/>
      <c r="J15" s="2"/>
    </row>
    <row r="16" spans="1:12" x14ac:dyDescent="0.25">
      <c r="A16" s="6" t="s">
        <v>1</v>
      </c>
      <c r="B16" s="6"/>
      <c r="C16" s="6"/>
      <c r="D16" s="175" t="s">
        <v>68</v>
      </c>
      <c r="E16" s="175"/>
      <c r="F16" s="175"/>
      <c r="G16" s="175"/>
      <c r="H16" s="175"/>
      <c r="I16" s="175"/>
      <c r="J16" s="175"/>
    </row>
    <row r="17" spans="1:10" x14ac:dyDescent="0.25">
      <c r="A17" s="99" t="s">
        <v>2</v>
      </c>
      <c r="B17" s="99"/>
      <c r="C17" s="99"/>
      <c r="D17" s="99"/>
      <c r="E17" s="21"/>
      <c r="F17" s="99" t="s">
        <v>3</v>
      </c>
      <c r="G17" s="99"/>
      <c r="H17" s="99"/>
      <c r="I17" s="99"/>
      <c r="J17" s="23" t="s">
        <v>61</v>
      </c>
    </row>
    <row r="18" spans="1:10" x14ac:dyDescent="0.25">
      <c r="A18" s="99" t="s">
        <v>4</v>
      </c>
      <c r="B18" s="99"/>
      <c r="C18" s="99"/>
      <c r="D18" s="99"/>
      <c r="E18" s="22"/>
      <c r="F18" s="99" t="s">
        <v>5</v>
      </c>
      <c r="G18" s="99"/>
      <c r="H18" s="99"/>
      <c r="I18" s="99"/>
      <c r="J18" s="24"/>
    </row>
    <row r="19" spans="1:10" x14ac:dyDescent="0.25">
      <c r="A19" s="6"/>
      <c r="B19" s="6"/>
      <c r="C19" s="6"/>
      <c r="D19" s="6"/>
      <c r="E19" s="4"/>
      <c r="F19" s="4"/>
      <c r="G19" s="4"/>
      <c r="H19" s="4"/>
      <c r="I19" s="2"/>
      <c r="J19" s="2"/>
    </row>
    <row r="20" spans="1:10" x14ac:dyDescent="0.25">
      <c r="A20" s="97" t="s">
        <v>6</v>
      </c>
      <c r="B20" s="97"/>
      <c r="C20" s="40"/>
      <c r="D20" s="178" t="s">
        <v>69</v>
      </c>
      <c r="E20" s="178"/>
      <c r="F20" s="178"/>
      <c r="G20" s="6" t="s">
        <v>51</v>
      </c>
      <c r="H20" s="4"/>
      <c r="I20" s="179" t="s">
        <v>70</v>
      </c>
      <c r="J20" s="180"/>
    </row>
    <row r="21" spans="1:10" x14ac:dyDescent="0.25">
      <c r="A21" s="140" t="s">
        <v>7</v>
      </c>
      <c r="B21" s="140"/>
      <c r="C21" s="140"/>
      <c r="D21" s="140"/>
      <c r="E21" s="5">
        <v>35</v>
      </c>
      <c r="F21" s="101" t="s">
        <v>8</v>
      </c>
      <c r="G21" s="101"/>
      <c r="H21" s="101"/>
      <c r="I21" s="101"/>
      <c r="J21" s="24" t="s">
        <v>61</v>
      </c>
    </row>
    <row r="22" spans="1:10" x14ac:dyDescent="0.25">
      <c r="A22" s="6" t="s">
        <v>9</v>
      </c>
      <c r="B22" s="181" t="s">
        <v>71</v>
      </c>
      <c r="C22" s="181"/>
      <c r="D22" s="181"/>
      <c r="E22" s="3" t="s">
        <v>10</v>
      </c>
      <c r="F22" s="182" t="s">
        <v>72</v>
      </c>
      <c r="G22" s="182"/>
      <c r="H22" s="4" t="s">
        <v>22</v>
      </c>
      <c r="I22" s="183" t="s">
        <v>73</v>
      </c>
      <c r="J22" s="182"/>
    </row>
    <row r="23" spans="1:10" x14ac:dyDescent="0.25">
      <c r="A23" s="100" t="s">
        <v>11</v>
      </c>
      <c r="B23" s="100"/>
      <c r="C23" s="41"/>
      <c r="D23" s="178" t="s">
        <v>74</v>
      </c>
      <c r="E23" s="178"/>
      <c r="F23" s="178"/>
      <c r="G23" s="178"/>
      <c r="H23" s="178"/>
      <c r="I23" s="178"/>
      <c r="J23" s="178"/>
    </row>
    <row r="24" spans="1:10" x14ac:dyDescent="0.25">
      <c r="A24" s="101" t="s">
        <v>53</v>
      </c>
      <c r="B24" s="101"/>
      <c r="C24" s="42"/>
      <c r="D24" s="107" t="s">
        <v>12</v>
      </c>
      <c r="E24" s="107"/>
      <c r="F24" s="3" t="s">
        <v>10</v>
      </c>
      <c r="G24" s="3"/>
      <c r="H24" s="135" t="s">
        <v>21</v>
      </c>
      <c r="I24" s="135"/>
      <c r="J24" s="135"/>
    </row>
    <row r="25" spans="1:10" x14ac:dyDescent="0.25">
      <c r="A25" s="175" t="s">
        <v>75</v>
      </c>
      <c r="B25" s="175"/>
      <c r="C25" s="17"/>
      <c r="D25" s="175" t="s">
        <v>80</v>
      </c>
      <c r="E25" s="175"/>
      <c r="F25" s="3" t="s">
        <v>10</v>
      </c>
      <c r="G25" s="25" t="s">
        <v>76</v>
      </c>
      <c r="H25" s="4" t="s">
        <v>22</v>
      </c>
      <c r="I25" s="176" t="s">
        <v>85</v>
      </c>
      <c r="J25" s="177"/>
    </row>
    <row r="26" spans="1:10" x14ac:dyDescent="0.25">
      <c r="A26" s="184" t="s">
        <v>77</v>
      </c>
      <c r="B26" s="184"/>
      <c r="C26" s="17"/>
      <c r="D26" s="184" t="s">
        <v>81</v>
      </c>
      <c r="E26" s="184"/>
      <c r="F26" s="3" t="s">
        <v>10</v>
      </c>
      <c r="G26" s="26" t="s">
        <v>84</v>
      </c>
      <c r="H26" s="4" t="s">
        <v>22</v>
      </c>
      <c r="I26" s="176" t="s">
        <v>86</v>
      </c>
      <c r="J26" s="177"/>
    </row>
    <row r="27" spans="1:10" x14ac:dyDescent="0.25">
      <c r="A27" s="184" t="s">
        <v>78</v>
      </c>
      <c r="B27" s="184"/>
      <c r="C27" s="17"/>
      <c r="D27" s="184" t="s">
        <v>82</v>
      </c>
      <c r="E27" s="184"/>
      <c r="F27" s="3" t="s">
        <v>10</v>
      </c>
      <c r="G27" s="26" t="s">
        <v>84</v>
      </c>
      <c r="H27" s="7" t="s">
        <v>22</v>
      </c>
      <c r="I27" s="185" t="s">
        <v>87</v>
      </c>
      <c r="J27" s="186"/>
    </row>
    <row r="28" spans="1:10" x14ac:dyDescent="0.25">
      <c r="A28" s="184" t="s">
        <v>79</v>
      </c>
      <c r="B28" s="184"/>
      <c r="C28" s="17"/>
      <c r="D28" s="184" t="s">
        <v>83</v>
      </c>
      <c r="E28" s="184"/>
      <c r="F28" s="3" t="s">
        <v>10</v>
      </c>
      <c r="G28" s="26" t="s">
        <v>84</v>
      </c>
      <c r="H28" s="7" t="s">
        <v>22</v>
      </c>
      <c r="I28" s="187" t="s">
        <v>88</v>
      </c>
      <c r="J28" s="188"/>
    </row>
    <row r="29" spans="1:10" x14ac:dyDescent="0.25">
      <c r="A29" s="105" t="s">
        <v>54</v>
      </c>
      <c r="B29" s="105"/>
      <c r="C29" s="16"/>
      <c r="D29" s="189">
        <v>15</v>
      </c>
      <c r="E29" s="189"/>
      <c r="F29" s="3"/>
      <c r="G29" s="3"/>
      <c r="H29" s="4"/>
      <c r="I29" s="2"/>
      <c r="J29" s="2"/>
    </row>
    <row r="30" spans="1:10" x14ac:dyDescent="0.25">
      <c r="A30" s="99" t="s">
        <v>55</v>
      </c>
      <c r="B30" s="99"/>
      <c r="C30" s="39"/>
      <c r="D30" s="190">
        <v>2505</v>
      </c>
      <c r="E30" s="190"/>
      <c r="F30" s="3"/>
      <c r="G30" s="3"/>
      <c r="H30" s="4"/>
      <c r="I30" s="2"/>
      <c r="J30" s="2"/>
    </row>
    <row r="31" spans="1:10" x14ac:dyDescent="0.25">
      <c r="A31" s="51" t="s">
        <v>150</v>
      </c>
      <c r="B31" s="51"/>
      <c r="C31" s="56">
        <f>IF(B31="Y",2,1)</f>
        <v>1</v>
      </c>
      <c r="D31" s="190">
        <v>38.5</v>
      </c>
      <c r="E31" s="190"/>
      <c r="F31" s="3"/>
      <c r="G31" s="3"/>
      <c r="H31" s="4"/>
      <c r="I31" s="2"/>
      <c r="J31" s="2"/>
    </row>
    <row r="32" spans="1:10" x14ac:dyDescent="0.25">
      <c r="A32" s="99" t="s">
        <v>14</v>
      </c>
      <c r="B32" s="99"/>
      <c r="C32" s="191"/>
      <c r="D32" s="99"/>
      <c r="E32" s="99"/>
      <c r="F32" s="99"/>
      <c r="G32" s="192"/>
      <c r="H32" s="192"/>
      <c r="I32" s="2"/>
      <c r="J32" s="2"/>
    </row>
    <row r="33" spans="1:10" x14ac:dyDescent="0.25">
      <c r="A33" s="3"/>
      <c r="B33" s="3"/>
      <c r="C33" s="3"/>
      <c r="D33" s="3"/>
      <c r="E33" s="3"/>
      <c r="F33" s="3"/>
      <c r="G33" s="3"/>
      <c r="H33" s="4"/>
      <c r="I33" s="2"/>
      <c r="J33" s="2"/>
    </row>
    <row r="34" spans="1:10" ht="23.25" x14ac:dyDescent="0.25">
      <c r="A34" s="144" t="s">
        <v>15</v>
      </c>
      <c r="B34" s="144"/>
      <c r="C34" s="144"/>
      <c r="D34" s="144"/>
      <c r="E34" s="144"/>
      <c r="F34" s="144"/>
      <c r="G34" s="144"/>
      <c r="H34" s="144"/>
      <c r="I34" s="144"/>
      <c r="J34" s="144"/>
    </row>
    <row r="35" spans="1:10" x14ac:dyDescent="0.25">
      <c r="A35" s="97" t="s">
        <v>16</v>
      </c>
      <c r="B35" s="97"/>
      <c r="C35" s="40"/>
      <c r="D35" s="175"/>
      <c r="E35" s="175"/>
      <c r="F35" s="175"/>
      <c r="G35" s="175"/>
      <c r="H35" s="175"/>
      <c r="I35" s="175"/>
      <c r="J35" s="175"/>
    </row>
    <row r="36" spans="1:10" x14ac:dyDescent="0.25">
      <c r="A36" s="97" t="s">
        <v>17</v>
      </c>
      <c r="B36" s="97"/>
      <c r="C36" s="40"/>
      <c r="D36" s="184"/>
      <c r="E36" s="184"/>
      <c r="F36" s="184"/>
      <c r="G36" s="184"/>
      <c r="H36" s="184"/>
      <c r="I36" s="184"/>
      <c r="J36" s="184"/>
    </row>
    <row r="37" spans="1:10" x14ac:dyDescent="0.25">
      <c r="A37" s="97" t="s">
        <v>18</v>
      </c>
      <c r="B37" s="97"/>
      <c r="C37" s="40"/>
      <c r="D37" s="184"/>
      <c r="E37" s="184"/>
      <c r="F37" s="184"/>
      <c r="G37" s="184"/>
      <c r="H37" s="184"/>
      <c r="I37" s="184"/>
      <c r="J37" s="184"/>
    </row>
    <row r="38" spans="1:10" x14ac:dyDescent="0.25">
      <c r="A38" s="3"/>
      <c r="B38" s="3"/>
      <c r="C38" s="3"/>
      <c r="D38" s="3"/>
      <c r="E38" s="8"/>
      <c r="F38" s="8"/>
      <c r="G38" s="8"/>
      <c r="H38" s="4"/>
      <c r="I38" s="2"/>
      <c r="J38" s="2"/>
    </row>
    <row r="39" spans="1:10" ht="15.75" x14ac:dyDescent="0.25">
      <c r="A39" s="145" t="s">
        <v>52</v>
      </c>
      <c r="B39" s="145"/>
      <c r="C39" s="145"/>
      <c r="D39" s="145"/>
      <c r="E39" s="145"/>
      <c r="F39" s="145"/>
      <c r="G39" s="145"/>
      <c r="H39" s="145"/>
      <c r="I39" s="145"/>
      <c r="J39" s="145"/>
    </row>
    <row r="40" spans="1:10" x14ac:dyDescent="0.25">
      <c r="A40" s="3"/>
      <c r="B40" s="3"/>
      <c r="C40" s="3"/>
      <c r="D40" s="3"/>
      <c r="E40" s="8"/>
      <c r="F40" s="8"/>
      <c r="G40" s="8"/>
      <c r="H40" s="4"/>
      <c r="I40" s="2"/>
      <c r="J40" s="2"/>
    </row>
    <row r="41" spans="1:10" ht="75" customHeight="1" x14ac:dyDescent="0.25">
      <c r="A41" s="134" t="s">
        <v>149</v>
      </c>
      <c r="B41" s="134"/>
      <c r="C41" s="134"/>
      <c r="D41" s="134"/>
      <c r="E41" s="134"/>
      <c r="F41" s="134"/>
      <c r="G41" s="134"/>
      <c r="H41" s="134"/>
      <c r="I41" s="134"/>
      <c r="J41" s="134"/>
    </row>
    <row r="42" spans="1:10" ht="15.75" x14ac:dyDescent="0.25">
      <c r="A42" s="109" t="s">
        <v>19</v>
      </c>
      <c r="B42" s="109"/>
      <c r="C42" s="109"/>
      <c r="D42" s="109"/>
      <c r="E42" s="109"/>
      <c r="F42" s="109"/>
      <c r="G42" s="109"/>
      <c r="H42" s="109"/>
      <c r="I42" s="109"/>
      <c r="J42" s="109"/>
    </row>
    <row r="43" spans="1:10" x14ac:dyDescent="0.25">
      <c r="A43" s="11" t="s">
        <v>147</v>
      </c>
      <c r="B43" s="2"/>
      <c r="C43" s="2"/>
      <c r="D43" s="6" t="s">
        <v>56</v>
      </c>
      <c r="E43" s="6"/>
      <c r="F43" s="4"/>
      <c r="G43" s="4"/>
      <c r="H43" s="4"/>
      <c r="I43" s="2"/>
      <c r="J43" s="2"/>
    </row>
    <row r="44" spans="1:10" x14ac:dyDescent="0.25">
      <c r="A44" s="11"/>
      <c r="B44" s="2"/>
      <c r="C44" s="2"/>
      <c r="D44" s="53" t="s">
        <v>148</v>
      </c>
      <c r="E44" s="6"/>
      <c r="F44" s="4"/>
      <c r="G44" s="4"/>
      <c r="H44" s="4"/>
      <c r="I44" s="2"/>
      <c r="J44" s="2"/>
    </row>
    <row r="45" spans="1:10" x14ac:dyDescent="0.25">
      <c r="A45" s="4"/>
      <c r="B45" s="2"/>
      <c r="C45" s="2"/>
      <c r="D45" s="4" t="s">
        <v>57</v>
      </c>
      <c r="E45" s="4"/>
      <c r="F45" s="4"/>
      <c r="G45" s="6"/>
      <c r="H45" s="4"/>
      <c r="I45" s="2"/>
      <c r="J45" s="2"/>
    </row>
    <row r="46" spans="1:10" x14ac:dyDescent="0.25">
      <c r="A46" s="2"/>
      <c r="B46" s="2"/>
      <c r="C46" s="2"/>
      <c r="D46" s="2" t="s">
        <v>23</v>
      </c>
      <c r="E46" s="2"/>
      <c r="F46" s="2"/>
      <c r="G46" s="1"/>
      <c r="H46" s="2"/>
      <c r="I46" s="2"/>
      <c r="J46" s="2"/>
    </row>
    <row r="47" spans="1:10" x14ac:dyDescent="0.25">
      <c r="A47" s="2"/>
      <c r="B47" s="2"/>
      <c r="C47" s="2"/>
      <c r="D47" s="2" t="s">
        <v>58</v>
      </c>
      <c r="E47" s="2"/>
      <c r="F47" s="2"/>
      <c r="G47" s="1"/>
      <c r="H47" s="2"/>
      <c r="I47" s="2"/>
      <c r="J47" s="2"/>
    </row>
    <row r="48" spans="1:10" x14ac:dyDescent="0.25">
      <c r="A48" s="2"/>
      <c r="B48" s="2"/>
      <c r="C48" s="2"/>
      <c r="D48" s="2" t="s">
        <v>20</v>
      </c>
      <c r="E48" s="2"/>
      <c r="F48" s="2"/>
      <c r="G48" s="1"/>
      <c r="H48" s="2"/>
      <c r="I48" s="2"/>
      <c r="J48" s="2"/>
    </row>
    <row r="49" spans="1:10" x14ac:dyDescent="0.25">
      <c r="A49" s="2"/>
      <c r="B49" s="2"/>
      <c r="C49" s="2"/>
      <c r="D49" s="2" t="s">
        <v>59</v>
      </c>
      <c r="E49" s="2"/>
      <c r="F49" s="2"/>
      <c r="G49" s="2"/>
      <c r="H49" s="2"/>
      <c r="I49" s="2"/>
      <c r="J49" s="2"/>
    </row>
    <row r="58" spans="1:10" x14ac:dyDescent="0.25">
      <c r="B58" s="57"/>
      <c r="C58" s="57"/>
      <c r="D58" s="57"/>
    </row>
    <row r="59" spans="1:10" x14ac:dyDescent="0.25">
      <c r="B59" s="57"/>
      <c r="C59" s="57"/>
      <c r="D59" s="57"/>
    </row>
    <row r="60" spans="1:10" x14ac:dyDescent="0.25">
      <c r="B60" s="57"/>
      <c r="C60" s="57"/>
      <c r="D60" s="57"/>
    </row>
    <row r="67" spans="1:9" x14ac:dyDescent="0.25">
      <c r="A67" s="58"/>
      <c r="B67" s="58"/>
      <c r="C67" s="58"/>
      <c r="D67" s="58"/>
      <c r="E67" s="58"/>
      <c r="F67" s="58"/>
      <c r="G67" s="58"/>
      <c r="H67" s="58"/>
      <c r="I67" s="58"/>
    </row>
  </sheetData>
  <sheetProtection algorithmName="SHA-512" hashValue="2px2brfODhZIf3S0aJrBQf8j3Jo1aZV0/dt0TZ2ARf1CzUNfk6XTf55pdshHuhcpjilTeasvyBiuj2T9Hzv/Qw==" saltValue="Una6BLUsQ2oOqlai9H4jXg==" spinCount="100000" sheet="1" objects="1" scenarios="1" selectLockedCells="1"/>
  <mergeCells count="50">
    <mergeCell ref="A42:J42"/>
    <mergeCell ref="D16:J16"/>
    <mergeCell ref="A36:B36"/>
    <mergeCell ref="D36:J36"/>
    <mergeCell ref="A37:B37"/>
    <mergeCell ref="D37:J37"/>
    <mergeCell ref="A39:J39"/>
    <mergeCell ref="A41:J41"/>
    <mergeCell ref="D31:E31"/>
    <mergeCell ref="A32:F32"/>
    <mergeCell ref="G32:H32"/>
    <mergeCell ref="A34:J34"/>
    <mergeCell ref="A35:B35"/>
    <mergeCell ref="D35:J35"/>
    <mergeCell ref="A28:B28"/>
    <mergeCell ref="D28:E28"/>
    <mergeCell ref="I28:J28"/>
    <mergeCell ref="A29:B29"/>
    <mergeCell ref="D29:E29"/>
    <mergeCell ref="A30:B30"/>
    <mergeCell ref="D30:E30"/>
    <mergeCell ref="A26:B26"/>
    <mergeCell ref="D26:E26"/>
    <mergeCell ref="I26:J26"/>
    <mergeCell ref="A27:B27"/>
    <mergeCell ref="D27:E27"/>
    <mergeCell ref="I27:J27"/>
    <mergeCell ref="A25:B25"/>
    <mergeCell ref="D25:E25"/>
    <mergeCell ref="I25:J25"/>
    <mergeCell ref="A20:B20"/>
    <mergeCell ref="D20:F20"/>
    <mergeCell ref="I20:J20"/>
    <mergeCell ref="A21:D21"/>
    <mergeCell ref="F21:I21"/>
    <mergeCell ref="B22:D22"/>
    <mergeCell ref="F22:G22"/>
    <mergeCell ref="I22:J22"/>
    <mergeCell ref="A23:B23"/>
    <mergeCell ref="D23:J23"/>
    <mergeCell ref="A24:B24"/>
    <mergeCell ref="D24:E24"/>
    <mergeCell ref="H24:J24"/>
    <mergeCell ref="A11:J11"/>
    <mergeCell ref="A12:J12"/>
    <mergeCell ref="A17:D17"/>
    <mergeCell ref="F17:I17"/>
    <mergeCell ref="A18:D18"/>
    <mergeCell ref="F18:I18"/>
    <mergeCell ref="D13:E13"/>
  </mergeCells>
  <hyperlinks>
    <hyperlink ref="I20" r:id="rId1"/>
    <hyperlink ref="I22" r:id="rId2"/>
    <hyperlink ref="I25" r:id="rId3"/>
    <hyperlink ref="I26" r:id="rId4"/>
    <hyperlink ref="I27" r:id="rId5"/>
    <hyperlink ref="I28" r:id="rId6"/>
    <hyperlink ref="D44" r:id="rId7"/>
  </hyperlinks>
  <pageMargins left="0.7" right="0.7" top="0.75" bottom="0.75" header="0.3" footer="0.3"/>
  <pageSetup scale="55" orientation="portrait" r:id="rId8"/>
  <headerFooter>
    <oddFooter>&amp;R&amp;6&amp;Z&amp;F&amp;A</oddFooter>
  </headerFooter>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1:J71"/>
  <sheetViews>
    <sheetView topLeftCell="A52" workbookViewId="0">
      <selection activeCell="A13" sqref="A13:H13"/>
    </sheetView>
  </sheetViews>
  <sheetFormatPr defaultRowHeight="12.75" x14ac:dyDescent="0.2"/>
  <cols>
    <col min="1" max="1" width="12" style="27" customWidth="1"/>
    <col min="2" max="2" width="13.85546875" style="64" customWidth="1"/>
    <col min="3" max="3" width="10.7109375" style="64" customWidth="1"/>
    <col min="4" max="5" width="10.7109375" style="27" customWidth="1"/>
    <col min="6" max="6" width="10.7109375" style="28" customWidth="1"/>
    <col min="7" max="7" width="9.140625" style="27"/>
    <col min="8" max="8" width="10.7109375" style="27" customWidth="1"/>
    <col min="9" max="16384" width="9.140625" style="27"/>
  </cols>
  <sheetData>
    <row r="11" spans="1:6" ht="15.75" x14ac:dyDescent="0.25">
      <c r="A11" s="163" t="s">
        <v>90</v>
      </c>
      <c r="B11" s="163"/>
      <c r="C11" s="163"/>
      <c r="D11" s="163"/>
      <c r="E11" s="163"/>
      <c r="F11" s="163"/>
    </row>
    <row r="13" spans="1:6" x14ac:dyDescent="0.2">
      <c r="A13" s="27" t="s">
        <v>89</v>
      </c>
      <c r="C13" s="194" t="s">
        <v>69</v>
      </c>
      <c r="D13" s="194"/>
      <c r="E13" s="194"/>
    </row>
    <row r="14" spans="1:6" x14ac:dyDescent="0.2">
      <c r="A14" s="27" t="s">
        <v>91</v>
      </c>
      <c r="C14" s="195"/>
      <c r="D14" s="195"/>
      <c r="E14" s="195"/>
    </row>
    <row r="15" spans="1:6" x14ac:dyDescent="0.2">
      <c r="A15" s="27" t="s">
        <v>134</v>
      </c>
      <c r="C15" s="194"/>
      <c r="D15" s="194"/>
      <c r="E15" s="194"/>
    </row>
    <row r="16" spans="1:6" x14ac:dyDescent="0.2">
      <c r="A16" s="27" t="s">
        <v>92</v>
      </c>
      <c r="C16" s="194"/>
      <c r="D16" s="194"/>
      <c r="E16" s="194"/>
    </row>
    <row r="17" spans="1:10" x14ac:dyDescent="0.2">
      <c r="A17" s="27" t="s">
        <v>93</v>
      </c>
      <c r="C17" s="65"/>
    </row>
    <row r="18" spans="1:10" x14ac:dyDescent="0.2">
      <c r="A18" s="27" t="s">
        <v>94</v>
      </c>
      <c r="C18" s="194"/>
      <c r="D18" s="194"/>
      <c r="E18" s="194"/>
    </row>
    <row r="20" spans="1:10" x14ac:dyDescent="0.2">
      <c r="A20" s="29" t="s">
        <v>95</v>
      </c>
    </row>
    <row r="21" spans="1:10" x14ac:dyDescent="0.2">
      <c r="A21" s="27" t="s">
        <v>96</v>
      </c>
      <c r="C21" s="194"/>
      <c r="D21" s="194"/>
      <c r="E21" s="194"/>
    </row>
    <row r="22" spans="1:10" x14ac:dyDescent="0.2">
      <c r="A22" s="27" t="s">
        <v>97</v>
      </c>
      <c r="C22" s="198"/>
      <c r="D22" s="198"/>
      <c r="E22" s="198"/>
    </row>
    <row r="23" spans="1:10" s="32" customFormat="1" ht="36.75" customHeight="1" x14ac:dyDescent="0.2">
      <c r="A23" s="30" t="s">
        <v>98</v>
      </c>
      <c r="B23" s="66" t="s">
        <v>103</v>
      </c>
      <c r="C23" s="66" t="s">
        <v>99</v>
      </c>
      <c r="D23" s="30" t="s">
        <v>100</v>
      </c>
      <c r="E23" s="30" t="s">
        <v>101</v>
      </c>
      <c r="F23" s="31" t="s">
        <v>135</v>
      </c>
    </row>
    <row r="24" spans="1:10" x14ac:dyDescent="0.2">
      <c r="A24" s="32">
        <v>2</v>
      </c>
      <c r="B24" s="67">
        <v>2</v>
      </c>
      <c r="C24" s="68">
        <v>89.95</v>
      </c>
      <c r="D24" s="32">
        <v>3</v>
      </c>
      <c r="E24" s="33">
        <v>0.15</v>
      </c>
      <c r="F24" s="28">
        <f>+A24*C24*D24*(1+E24)</f>
        <v>620.65499999999997</v>
      </c>
    </row>
    <row r="26" spans="1:10" ht="30.75" customHeight="1" x14ac:dyDescent="0.2">
      <c r="A26" s="159" t="s">
        <v>102</v>
      </c>
      <c r="B26" s="159"/>
      <c r="C26" s="159"/>
      <c r="D26" s="159"/>
      <c r="E26" s="159"/>
      <c r="F26" s="159"/>
    </row>
    <row r="28" spans="1:10" x14ac:dyDescent="0.2">
      <c r="A28" s="29" t="s">
        <v>104</v>
      </c>
    </row>
    <row r="29" spans="1:10" x14ac:dyDescent="0.2">
      <c r="A29" s="27" t="s">
        <v>105</v>
      </c>
      <c r="C29" s="65" t="s">
        <v>106</v>
      </c>
    </row>
    <row r="30" spans="1:10" x14ac:dyDescent="0.2">
      <c r="A30" s="27" t="s">
        <v>107</v>
      </c>
      <c r="C30" s="55">
        <v>250</v>
      </c>
    </row>
    <row r="31" spans="1:10" x14ac:dyDescent="0.2">
      <c r="A31" s="54" t="s">
        <v>150</v>
      </c>
      <c r="B31" s="55"/>
      <c r="C31" s="59">
        <f>IF(B31="Yes",2,1)</f>
        <v>1</v>
      </c>
      <c r="J31" s="27" t="s">
        <v>156</v>
      </c>
    </row>
    <row r="32" spans="1:10" x14ac:dyDescent="0.2">
      <c r="A32" s="27" t="s">
        <v>112</v>
      </c>
      <c r="C32" s="59">
        <f>+C31*C30</f>
        <v>250</v>
      </c>
    </row>
    <row r="33" spans="1:10" x14ac:dyDescent="0.2">
      <c r="A33" s="27" t="s">
        <v>109</v>
      </c>
      <c r="C33" s="69">
        <v>0.5</v>
      </c>
      <c r="D33" s="28">
        <f>+C33*C32</f>
        <v>125</v>
      </c>
    </row>
    <row r="34" spans="1:10" x14ac:dyDescent="0.2">
      <c r="A34" s="27" t="s">
        <v>110</v>
      </c>
      <c r="C34" s="70"/>
    </row>
    <row r="35" spans="1:10" x14ac:dyDescent="0.2">
      <c r="A35" s="27" t="s">
        <v>157</v>
      </c>
      <c r="B35" s="55"/>
      <c r="C35" s="59">
        <f>IF(B35="Yes",C32,0)</f>
        <v>0</v>
      </c>
      <c r="D35" s="35">
        <v>0.4</v>
      </c>
      <c r="E35" s="35">
        <f>+D35*C35</f>
        <v>0</v>
      </c>
      <c r="J35" s="27" t="s">
        <v>156</v>
      </c>
    </row>
    <row r="36" spans="1:10" x14ac:dyDescent="0.2">
      <c r="A36" s="27" t="s">
        <v>137</v>
      </c>
      <c r="B36" s="71"/>
      <c r="C36" s="72"/>
    </row>
    <row r="37" spans="1:10" x14ac:dyDescent="0.2">
      <c r="A37" s="27" t="s">
        <v>137</v>
      </c>
      <c r="B37" s="71"/>
      <c r="C37" s="72"/>
    </row>
    <row r="38" spans="1:10" x14ac:dyDescent="0.2">
      <c r="A38" s="27" t="s">
        <v>111</v>
      </c>
      <c r="F38" s="28">
        <f>(+C32*C33)+C34+E35+C36+C37</f>
        <v>125</v>
      </c>
    </row>
    <row r="41" spans="1:10" x14ac:dyDescent="0.2">
      <c r="A41" s="29" t="s">
        <v>113</v>
      </c>
    </row>
    <row r="42" spans="1:10" x14ac:dyDescent="0.2">
      <c r="A42" s="27" t="s">
        <v>114</v>
      </c>
      <c r="B42" s="194" t="s">
        <v>136</v>
      </c>
      <c r="C42" s="194"/>
      <c r="D42" s="194"/>
      <c r="E42" s="194"/>
      <c r="F42" s="194"/>
    </row>
    <row r="43" spans="1:10" ht="25.5" x14ac:dyDescent="0.2">
      <c r="A43" s="30" t="s">
        <v>115</v>
      </c>
      <c r="B43" s="66" t="s">
        <v>116</v>
      </c>
      <c r="D43" s="30" t="s">
        <v>117</v>
      </c>
      <c r="E43" s="30" t="s">
        <v>121</v>
      </c>
    </row>
    <row r="44" spans="1:10" x14ac:dyDescent="0.2">
      <c r="A44" s="36">
        <v>5</v>
      </c>
      <c r="B44" s="68">
        <v>7</v>
      </c>
      <c r="C44" s="64" t="s">
        <v>118</v>
      </c>
      <c r="D44" s="36">
        <v>2</v>
      </c>
      <c r="E44" s="28">
        <f>+A44*B44*D44</f>
        <v>70</v>
      </c>
    </row>
    <row r="45" spans="1:10" x14ac:dyDescent="0.2">
      <c r="A45" s="37">
        <v>5</v>
      </c>
      <c r="B45" s="68">
        <v>10</v>
      </c>
      <c r="C45" s="64" t="s">
        <v>119</v>
      </c>
      <c r="D45" s="36">
        <v>3</v>
      </c>
      <c r="E45" s="28">
        <f t="shared" ref="E45:E46" si="0">+A45*B45*D45</f>
        <v>150</v>
      </c>
    </row>
    <row r="46" spans="1:10" x14ac:dyDescent="0.2">
      <c r="A46" s="37">
        <v>5</v>
      </c>
      <c r="B46" s="68">
        <v>12</v>
      </c>
      <c r="C46" s="64" t="s">
        <v>120</v>
      </c>
      <c r="D46" s="37">
        <v>3</v>
      </c>
      <c r="E46" s="28">
        <f t="shared" si="0"/>
        <v>180</v>
      </c>
    </row>
    <row r="47" spans="1:10" x14ac:dyDescent="0.2">
      <c r="B47" s="68"/>
      <c r="D47" s="32"/>
      <c r="E47" s="28"/>
    </row>
    <row r="48" spans="1:10" x14ac:dyDescent="0.2">
      <c r="A48" s="27" t="s">
        <v>121</v>
      </c>
      <c r="F48" s="28">
        <f>SUM(E44:E47)</f>
        <v>400</v>
      </c>
    </row>
    <row r="50" spans="1:9" x14ac:dyDescent="0.2">
      <c r="A50" s="29" t="s">
        <v>122</v>
      </c>
    </row>
    <row r="51" spans="1:9" ht="38.25" x14ac:dyDescent="0.2">
      <c r="A51" s="30" t="s">
        <v>115</v>
      </c>
      <c r="B51" s="66" t="s">
        <v>123</v>
      </c>
      <c r="C51" s="67"/>
      <c r="D51" s="32"/>
      <c r="E51" s="32"/>
      <c r="F51" s="31" t="s">
        <v>124</v>
      </c>
    </row>
    <row r="52" spans="1:9" x14ac:dyDescent="0.2">
      <c r="A52" s="32">
        <v>5</v>
      </c>
      <c r="B52" s="68">
        <v>30</v>
      </c>
      <c r="F52" s="28">
        <f>+B52*A52</f>
        <v>150</v>
      </c>
    </row>
    <row r="54" spans="1:9" x14ac:dyDescent="0.2">
      <c r="A54" s="27" t="s">
        <v>125</v>
      </c>
      <c r="F54" s="28">
        <f>SUM(F24:F53)</f>
        <v>1295.655</v>
      </c>
    </row>
    <row r="56" spans="1:9" x14ac:dyDescent="0.2">
      <c r="A56" s="29" t="s">
        <v>126</v>
      </c>
      <c r="B56" s="73"/>
    </row>
    <row r="57" spans="1:9" s="32" customFormat="1" ht="25.5" x14ac:dyDescent="0.2">
      <c r="B57" s="67" t="s">
        <v>128</v>
      </c>
      <c r="C57" s="67"/>
      <c r="F57" s="31" t="s">
        <v>138</v>
      </c>
    </row>
    <row r="58" spans="1:9" x14ac:dyDescent="0.2">
      <c r="A58" s="27">
        <v>1</v>
      </c>
      <c r="B58" s="64" t="s">
        <v>127</v>
      </c>
      <c r="F58" s="28">
        <v>354</v>
      </c>
    </row>
    <row r="59" spans="1:9" x14ac:dyDescent="0.2">
      <c r="A59" s="27">
        <v>2</v>
      </c>
      <c r="B59" s="64" t="s">
        <v>129</v>
      </c>
      <c r="F59" s="28">
        <v>0</v>
      </c>
    </row>
    <row r="62" spans="1:9" x14ac:dyDescent="0.2">
      <c r="A62" s="27" t="s">
        <v>130</v>
      </c>
      <c r="F62" s="28">
        <f>SUM(F58:F61)</f>
        <v>354</v>
      </c>
    </row>
    <row r="63" spans="1:9" s="32" customFormat="1" ht="45" customHeight="1" x14ac:dyDescent="0.2">
      <c r="B63" s="67"/>
      <c r="C63" s="67"/>
      <c r="F63" s="34"/>
      <c r="G63" s="30" t="s">
        <v>139</v>
      </c>
      <c r="H63" s="38" t="s">
        <v>140</v>
      </c>
    </row>
    <row r="64" spans="1:9" x14ac:dyDescent="0.2">
      <c r="A64" s="27" t="s">
        <v>131</v>
      </c>
      <c r="F64" s="28">
        <f>+F54-F62</f>
        <v>941.65499999999997</v>
      </c>
      <c r="G64" s="33">
        <f>+F64/F54</f>
        <v>0.72677911944151796</v>
      </c>
      <c r="H64" s="33">
        <v>0.4</v>
      </c>
      <c r="I64" s="33">
        <f>+G64-H64</f>
        <v>0.32677911944151794</v>
      </c>
    </row>
    <row r="66" spans="1:9" ht="37.5" customHeight="1" x14ac:dyDescent="0.2">
      <c r="A66" s="196" t="s">
        <v>141</v>
      </c>
      <c r="B66" s="196"/>
      <c r="C66" s="196"/>
      <c r="D66" s="196"/>
      <c r="E66" s="196"/>
      <c r="F66" s="196"/>
      <c r="G66" s="196"/>
      <c r="H66" s="196"/>
      <c r="I66" s="196"/>
    </row>
    <row r="69" spans="1:9" ht="25.5" customHeight="1" x14ac:dyDescent="0.2">
      <c r="A69" s="197" t="s">
        <v>132</v>
      </c>
      <c r="B69" s="197"/>
      <c r="C69" s="197"/>
      <c r="D69" s="197"/>
      <c r="E69" s="197"/>
      <c r="F69" s="197"/>
      <c r="G69" s="197"/>
      <c r="H69" s="197"/>
      <c r="I69" s="197"/>
    </row>
    <row r="71" spans="1:9" x14ac:dyDescent="0.2">
      <c r="A71" s="193" t="s">
        <v>133</v>
      </c>
      <c r="B71" s="193"/>
      <c r="C71" s="193"/>
      <c r="D71" s="193"/>
      <c r="E71" s="193"/>
      <c r="F71" s="193"/>
      <c r="G71" s="193"/>
      <c r="H71" s="193"/>
      <c r="I71" s="193"/>
    </row>
  </sheetData>
  <sheetProtection algorithmName="SHA-512" hashValue="niEvYLs09bYW2EDac6tTKGQUvmUKmn8wE2K/0ExsWtfuN7uQy5pciIAOzqgd5ETy3fCWGr/GcTNcydEAvCmWLA==" saltValue="zZgVmK09L6ZmwjmNVKH3BA==" spinCount="100000" sheet="1" objects="1" scenarios="1" selectLockedCells="1" selectUnlockedCells="1"/>
  <mergeCells count="13">
    <mergeCell ref="A71:I71"/>
    <mergeCell ref="C13:E13"/>
    <mergeCell ref="C14:E14"/>
    <mergeCell ref="A11:F11"/>
    <mergeCell ref="B42:F42"/>
    <mergeCell ref="A66:I66"/>
    <mergeCell ref="A69:I69"/>
    <mergeCell ref="A26:F26"/>
    <mergeCell ref="C21:E21"/>
    <mergeCell ref="C22:E22"/>
    <mergeCell ref="C18:E18"/>
    <mergeCell ref="C16:E16"/>
    <mergeCell ref="C15:E15"/>
  </mergeCells>
  <conditionalFormatting sqref="I64">
    <cfRule type="cellIs" dxfId="0" priority="1" operator="greaterThan">
      <formula>0</formula>
    </cfRule>
  </conditionalFormatting>
  <pageMargins left="0.7" right="0.7" top="0.75" bottom="0.75" header="0.3" footer="0.3"/>
  <pageSetup scale="66" orientation="portrait" verticalDpi="0" r:id="rId1"/>
  <headerFooter>
    <oddFooter>&amp;R&amp;6&amp;Z&amp;F&amp;A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B31 B35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13" sqref="B13"/>
    </sheetView>
  </sheetViews>
  <sheetFormatPr defaultRowHeight="15" x14ac:dyDescent="0.25"/>
  <sheetData>
    <row r="1" spans="1:2" x14ac:dyDescent="0.25">
      <c r="A1" t="s">
        <v>108</v>
      </c>
    </row>
    <row r="2" spans="1:2" x14ac:dyDescent="0.25">
      <c r="B2" t="s">
        <v>154</v>
      </c>
    </row>
    <row r="3" spans="1:2" x14ac:dyDescent="0.25">
      <c r="B3" t="s">
        <v>155</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2"/>
  <sheetViews>
    <sheetView topLeftCell="A48" workbookViewId="0">
      <selection activeCell="K95" sqref="K95"/>
    </sheetView>
  </sheetViews>
  <sheetFormatPr defaultRowHeight="15" x14ac:dyDescent="0.25"/>
  <sheetData>
    <row r="1" spans="1:9" x14ac:dyDescent="0.25">
      <c r="A1" s="82" t="s">
        <v>163</v>
      </c>
      <c r="C1" s="83" t="s">
        <v>164</v>
      </c>
      <c r="E1" t="s">
        <v>165</v>
      </c>
    </row>
    <row r="2" spans="1:9" x14ac:dyDescent="0.25">
      <c r="A2" s="82" t="s">
        <v>166</v>
      </c>
      <c r="C2" s="84" t="s">
        <v>167</v>
      </c>
      <c r="E2" t="s">
        <v>168</v>
      </c>
      <c r="I2" t="s">
        <v>154</v>
      </c>
    </row>
    <row r="3" spans="1:9" x14ac:dyDescent="0.25">
      <c r="A3" s="82" t="s">
        <v>169</v>
      </c>
      <c r="C3" s="84" t="s">
        <v>170</v>
      </c>
      <c r="E3" t="s">
        <v>171</v>
      </c>
      <c r="I3" t="s">
        <v>155</v>
      </c>
    </row>
    <row r="4" spans="1:9" x14ac:dyDescent="0.25">
      <c r="A4" s="82" t="s">
        <v>172</v>
      </c>
      <c r="C4" s="84" t="s">
        <v>173</v>
      </c>
      <c r="E4" t="s">
        <v>174</v>
      </c>
      <c r="I4" t="s">
        <v>175</v>
      </c>
    </row>
    <row r="5" spans="1:9" x14ac:dyDescent="0.25">
      <c r="A5" s="82" t="s">
        <v>176</v>
      </c>
      <c r="C5" s="84" t="s">
        <v>177</v>
      </c>
      <c r="E5" t="s">
        <v>178</v>
      </c>
    </row>
    <row r="6" spans="1:9" x14ac:dyDescent="0.25">
      <c r="A6" s="82" t="s">
        <v>179</v>
      </c>
      <c r="C6" s="84" t="s">
        <v>180</v>
      </c>
      <c r="E6" t="s">
        <v>4</v>
      </c>
    </row>
    <row r="7" spans="1:9" x14ac:dyDescent="0.25">
      <c r="A7" s="82" t="s">
        <v>181</v>
      </c>
      <c r="C7" s="84" t="s">
        <v>182</v>
      </c>
      <c r="E7" t="s">
        <v>183</v>
      </c>
    </row>
    <row r="8" spans="1:9" x14ac:dyDescent="0.25">
      <c r="A8" s="82" t="s">
        <v>184</v>
      </c>
      <c r="C8" s="84" t="s">
        <v>185</v>
      </c>
    </row>
    <row r="9" spans="1:9" x14ac:dyDescent="0.25">
      <c r="A9" s="82" t="s">
        <v>186</v>
      </c>
      <c r="C9" s="84" t="s">
        <v>187</v>
      </c>
    </row>
    <row r="10" spans="1:9" x14ac:dyDescent="0.25">
      <c r="A10" s="82" t="s">
        <v>188</v>
      </c>
      <c r="C10" s="84" t="s">
        <v>189</v>
      </c>
    </row>
    <row r="11" spans="1:9" x14ac:dyDescent="0.25">
      <c r="A11" s="82" t="s">
        <v>190</v>
      </c>
      <c r="C11" s="84" t="s">
        <v>191</v>
      </c>
    </row>
    <row r="12" spans="1:9" x14ac:dyDescent="0.25">
      <c r="A12" s="82" t="s">
        <v>192</v>
      </c>
      <c r="C12" s="84" t="s">
        <v>193</v>
      </c>
    </row>
    <row r="13" spans="1:9" x14ac:dyDescent="0.25">
      <c r="A13" s="82" t="s">
        <v>194</v>
      </c>
      <c r="C13" s="84" t="s">
        <v>195</v>
      </c>
    </row>
    <row r="14" spans="1:9" x14ac:dyDescent="0.25">
      <c r="A14" s="82" t="s">
        <v>196</v>
      </c>
      <c r="C14" s="84" t="s">
        <v>197</v>
      </c>
    </row>
    <row r="15" spans="1:9" x14ac:dyDescent="0.25">
      <c r="A15" s="82" t="s">
        <v>198</v>
      </c>
      <c r="C15" s="84" t="s">
        <v>199</v>
      </c>
    </row>
    <row r="16" spans="1:9" x14ac:dyDescent="0.25">
      <c r="A16" s="82" t="s">
        <v>200</v>
      </c>
      <c r="C16" s="84" t="s">
        <v>201</v>
      </c>
    </row>
    <row r="17" spans="1:3" x14ac:dyDescent="0.25">
      <c r="A17" s="82" t="s">
        <v>202</v>
      </c>
      <c r="C17" s="84" t="s">
        <v>203</v>
      </c>
    </row>
    <row r="18" spans="1:3" x14ac:dyDescent="0.25">
      <c r="A18" s="82" t="s">
        <v>204</v>
      </c>
      <c r="C18" s="84" t="s">
        <v>205</v>
      </c>
    </row>
    <row r="19" spans="1:3" x14ac:dyDescent="0.25">
      <c r="A19" s="82" t="s">
        <v>206</v>
      </c>
      <c r="C19" s="84" t="s">
        <v>207</v>
      </c>
    </row>
    <row r="20" spans="1:3" x14ac:dyDescent="0.25">
      <c r="A20" s="82" t="s">
        <v>208</v>
      </c>
      <c r="C20" s="84" t="s">
        <v>209</v>
      </c>
    </row>
    <row r="21" spans="1:3" x14ac:dyDescent="0.25">
      <c r="A21" s="82" t="s">
        <v>210</v>
      </c>
      <c r="C21" s="84" t="s">
        <v>211</v>
      </c>
    </row>
    <row r="22" spans="1:3" x14ac:dyDescent="0.25">
      <c r="A22" s="82" t="s">
        <v>212</v>
      </c>
      <c r="C22" s="84" t="s">
        <v>213</v>
      </c>
    </row>
    <row r="23" spans="1:3" x14ac:dyDescent="0.25">
      <c r="A23" s="82" t="s">
        <v>214</v>
      </c>
      <c r="C23" s="84" t="s">
        <v>215</v>
      </c>
    </row>
    <row r="24" spans="1:3" x14ac:dyDescent="0.25">
      <c r="A24" s="82" t="s">
        <v>216</v>
      </c>
      <c r="C24" s="85" t="s">
        <v>217</v>
      </c>
    </row>
    <row r="25" spans="1:3" x14ac:dyDescent="0.25">
      <c r="A25" s="82" t="s">
        <v>218</v>
      </c>
      <c r="C25" s="84" t="s">
        <v>219</v>
      </c>
    </row>
    <row r="26" spans="1:3" x14ac:dyDescent="0.25">
      <c r="A26" s="82" t="s">
        <v>220</v>
      </c>
      <c r="C26" s="84" t="s">
        <v>221</v>
      </c>
    </row>
    <row r="27" spans="1:3" x14ac:dyDescent="0.25">
      <c r="A27" s="82" t="s">
        <v>222</v>
      </c>
      <c r="C27" s="84" t="s">
        <v>223</v>
      </c>
    </row>
    <row r="28" spans="1:3" x14ac:dyDescent="0.25">
      <c r="A28" s="82" t="s">
        <v>224</v>
      </c>
      <c r="C28" s="84" t="s">
        <v>225</v>
      </c>
    </row>
    <row r="29" spans="1:3" x14ac:dyDescent="0.25">
      <c r="A29" s="82" t="s">
        <v>226</v>
      </c>
      <c r="C29" s="84" t="s">
        <v>227</v>
      </c>
    </row>
    <row r="30" spans="1:3" x14ac:dyDescent="0.25">
      <c r="A30" s="82" t="s">
        <v>228</v>
      </c>
      <c r="C30" s="84" t="s">
        <v>229</v>
      </c>
    </row>
    <row r="31" spans="1:3" x14ac:dyDescent="0.25">
      <c r="A31" s="82" t="s">
        <v>230</v>
      </c>
      <c r="C31" s="84" t="s">
        <v>231</v>
      </c>
    </row>
    <row r="32" spans="1:3" x14ac:dyDescent="0.25">
      <c r="A32" s="82" t="s">
        <v>232</v>
      </c>
      <c r="C32" s="84" t="s">
        <v>233</v>
      </c>
    </row>
    <row r="33" spans="1:3" x14ac:dyDescent="0.25">
      <c r="A33" s="82" t="s">
        <v>234</v>
      </c>
      <c r="C33" s="84" t="s">
        <v>235</v>
      </c>
    </row>
    <row r="34" spans="1:3" x14ac:dyDescent="0.25">
      <c r="A34" s="82" t="s">
        <v>236</v>
      </c>
      <c r="C34" s="84" t="s">
        <v>237</v>
      </c>
    </row>
    <row r="35" spans="1:3" x14ac:dyDescent="0.25">
      <c r="A35" s="82" t="s">
        <v>238</v>
      </c>
      <c r="C35" s="84" t="s">
        <v>239</v>
      </c>
    </row>
    <row r="36" spans="1:3" x14ac:dyDescent="0.25">
      <c r="A36" s="82" t="s">
        <v>240</v>
      </c>
      <c r="C36" s="84" t="s">
        <v>241</v>
      </c>
    </row>
    <row r="37" spans="1:3" x14ac:dyDescent="0.25">
      <c r="A37" s="82" t="s">
        <v>242</v>
      </c>
      <c r="C37" s="84" t="s">
        <v>243</v>
      </c>
    </row>
    <row r="38" spans="1:3" x14ac:dyDescent="0.25">
      <c r="A38" s="82" t="s">
        <v>244</v>
      </c>
      <c r="C38" s="84" t="s">
        <v>245</v>
      </c>
    </row>
    <row r="39" spans="1:3" x14ac:dyDescent="0.25">
      <c r="A39" s="82" t="s">
        <v>246</v>
      </c>
      <c r="C39" s="84" t="s">
        <v>247</v>
      </c>
    </row>
    <row r="40" spans="1:3" x14ac:dyDescent="0.25">
      <c r="A40" s="82" t="s">
        <v>248</v>
      </c>
      <c r="C40" s="84" t="s">
        <v>249</v>
      </c>
    </row>
    <row r="41" spans="1:3" x14ac:dyDescent="0.25">
      <c r="A41" s="82" t="s">
        <v>250</v>
      </c>
      <c r="C41" s="84" t="s">
        <v>251</v>
      </c>
    </row>
    <row r="42" spans="1:3" x14ac:dyDescent="0.25">
      <c r="A42" s="82" t="s">
        <v>252</v>
      </c>
      <c r="C42" s="84" t="s">
        <v>253</v>
      </c>
    </row>
    <row r="43" spans="1:3" x14ac:dyDescent="0.25">
      <c r="A43" s="82" t="s">
        <v>254</v>
      </c>
      <c r="C43" s="84" t="s">
        <v>255</v>
      </c>
    </row>
    <row r="44" spans="1:3" x14ac:dyDescent="0.25">
      <c r="A44" s="82" t="s">
        <v>256</v>
      </c>
      <c r="C44" s="84" t="s">
        <v>257</v>
      </c>
    </row>
    <row r="45" spans="1:3" x14ac:dyDescent="0.25">
      <c r="A45" s="82" t="s">
        <v>258</v>
      </c>
      <c r="C45" s="84" t="s">
        <v>259</v>
      </c>
    </row>
    <row r="46" spans="1:3" x14ac:dyDescent="0.25">
      <c r="A46" s="82" t="s">
        <v>260</v>
      </c>
      <c r="C46" s="85" t="s">
        <v>261</v>
      </c>
    </row>
    <row r="47" spans="1:3" x14ac:dyDescent="0.25">
      <c r="A47" s="82" t="s">
        <v>262</v>
      </c>
      <c r="C47" s="84" t="s">
        <v>263</v>
      </c>
    </row>
    <row r="48" spans="1:3" x14ac:dyDescent="0.25">
      <c r="A48" s="82" t="s">
        <v>264</v>
      </c>
      <c r="C48" s="84" t="s">
        <v>265</v>
      </c>
    </row>
    <row r="49" spans="1:3" x14ac:dyDescent="0.25">
      <c r="A49" s="82" t="s">
        <v>266</v>
      </c>
      <c r="C49" s="84" t="s">
        <v>267</v>
      </c>
    </row>
    <row r="50" spans="1:3" x14ac:dyDescent="0.25">
      <c r="A50" s="82" t="s">
        <v>268</v>
      </c>
      <c r="C50" s="84" t="s">
        <v>269</v>
      </c>
    </row>
    <row r="51" spans="1:3" x14ac:dyDescent="0.25">
      <c r="A51" s="82" t="s">
        <v>270</v>
      </c>
      <c r="C51" s="84" t="s">
        <v>271</v>
      </c>
    </row>
    <row r="52" spans="1:3" x14ac:dyDescent="0.25">
      <c r="A52" s="82" t="s">
        <v>272</v>
      </c>
      <c r="C52" s="84" t="s">
        <v>273</v>
      </c>
    </row>
    <row r="53" spans="1:3" x14ac:dyDescent="0.25">
      <c r="A53" s="82" t="s">
        <v>274</v>
      </c>
      <c r="C53" s="84" t="s">
        <v>275</v>
      </c>
    </row>
    <row r="54" spans="1:3" x14ac:dyDescent="0.25">
      <c r="A54" s="82" t="s">
        <v>276</v>
      </c>
      <c r="C54" s="84" t="s">
        <v>277</v>
      </c>
    </row>
    <row r="55" spans="1:3" x14ac:dyDescent="0.25">
      <c r="A55" s="82" t="s">
        <v>278</v>
      </c>
      <c r="C55" s="84" t="s">
        <v>279</v>
      </c>
    </row>
    <row r="56" spans="1:3" x14ac:dyDescent="0.25">
      <c r="A56" s="82" t="s">
        <v>280</v>
      </c>
      <c r="C56" s="84" t="s">
        <v>281</v>
      </c>
    </row>
    <row r="57" spans="1:3" x14ac:dyDescent="0.25">
      <c r="A57" s="82" t="s">
        <v>282</v>
      </c>
      <c r="C57" s="84" t="s">
        <v>283</v>
      </c>
    </row>
    <row r="58" spans="1:3" x14ac:dyDescent="0.25">
      <c r="A58" s="82" t="s">
        <v>284</v>
      </c>
      <c r="C58" s="84" t="s">
        <v>285</v>
      </c>
    </row>
    <row r="59" spans="1:3" x14ac:dyDescent="0.25">
      <c r="A59" s="82" t="s">
        <v>286</v>
      </c>
      <c r="C59" s="84" t="s">
        <v>287</v>
      </c>
    </row>
    <row r="60" spans="1:3" x14ac:dyDescent="0.25">
      <c r="A60" s="82" t="s">
        <v>288</v>
      </c>
      <c r="C60" s="84" t="s">
        <v>289</v>
      </c>
    </row>
    <row r="61" spans="1:3" x14ac:dyDescent="0.25">
      <c r="A61" s="82" t="s">
        <v>290</v>
      </c>
      <c r="C61" s="84" t="s">
        <v>291</v>
      </c>
    </row>
    <row r="62" spans="1:3" x14ac:dyDescent="0.25">
      <c r="A62" s="82" t="s">
        <v>292</v>
      </c>
      <c r="C62" s="84" t="s">
        <v>293</v>
      </c>
    </row>
    <row r="63" spans="1:3" x14ac:dyDescent="0.25">
      <c r="A63" s="82" t="s">
        <v>294</v>
      </c>
      <c r="C63" s="84" t="s">
        <v>295</v>
      </c>
    </row>
    <row r="64" spans="1:3" x14ac:dyDescent="0.25">
      <c r="A64" s="82" t="s">
        <v>296</v>
      </c>
      <c r="C64" s="84" t="s">
        <v>297</v>
      </c>
    </row>
    <row r="65" spans="1:3" x14ac:dyDescent="0.25">
      <c r="A65" s="82" t="s">
        <v>298</v>
      </c>
      <c r="C65" s="84" t="s">
        <v>299</v>
      </c>
    </row>
    <row r="66" spans="1:3" x14ac:dyDescent="0.25">
      <c r="A66" s="82" t="s">
        <v>300</v>
      </c>
      <c r="C66" s="84" t="s">
        <v>301</v>
      </c>
    </row>
    <row r="67" spans="1:3" x14ac:dyDescent="0.25">
      <c r="A67" s="82" t="s">
        <v>302</v>
      </c>
      <c r="C67" s="84" t="s">
        <v>303</v>
      </c>
    </row>
    <row r="68" spans="1:3" x14ac:dyDescent="0.25">
      <c r="A68" s="82" t="s">
        <v>304</v>
      </c>
      <c r="C68" s="84" t="s">
        <v>305</v>
      </c>
    </row>
    <row r="69" spans="1:3" x14ac:dyDescent="0.25">
      <c r="A69" s="82" t="s">
        <v>306</v>
      </c>
      <c r="C69" s="84" t="s">
        <v>307</v>
      </c>
    </row>
    <row r="70" spans="1:3" x14ac:dyDescent="0.25">
      <c r="A70" s="82" t="s">
        <v>308</v>
      </c>
      <c r="C70" s="84" t="s">
        <v>309</v>
      </c>
    </row>
    <row r="71" spans="1:3" x14ac:dyDescent="0.25">
      <c r="A71" s="82" t="s">
        <v>310</v>
      </c>
      <c r="C71" s="84" t="s">
        <v>311</v>
      </c>
    </row>
    <row r="72" spans="1:3" x14ac:dyDescent="0.25">
      <c r="A72" s="82" t="s">
        <v>312</v>
      </c>
      <c r="C72" s="84" t="s">
        <v>313</v>
      </c>
    </row>
    <row r="73" spans="1:3" x14ac:dyDescent="0.25">
      <c r="A73" s="82" t="s">
        <v>314</v>
      </c>
      <c r="C73" s="84" t="s">
        <v>315</v>
      </c>
    </row>
    <row r="74" spans="1:3" x14ac:dyDescent="0.25">
      <c r="A74" s="82" t="s">
        <v>316</v>
      </c>
      <c r="C74" s="84" t="s">
        <v>317</v>
      </c>
    </row>
    <row r="75" spans="1:3" x14ac:dyDescent="0.25">
      <c r="A75" s="82" t="s">
        <v>318</v>
      </c>
      <c r="C75" s="84" t="s">
        <v>319</v>
      </c>
    </row>
    <row r="76" spans="1:3" x14ac:dyDescent="0.25">
      <c r="A76" s="82" t="s">
        <v>320</v>
      </c>
      <c r="C76" s="84" t="s">
        <v>321</v>
      </c>
    </row>
    <row r="77" spans="1:3" x14ac:dyDescent="0.25">
      <c r="A77" s="82" t="s">
        <v>322</v>
      </c>
      <c r="C77" s="84" t="s">
        <v>323</v>
      </c>
    </row>
    <row r="78" spans="1:3" x14ac:dyDescent="0.25">
      <c r="A78" s="82" t="s">
        <v>324</v>
      </c>
      <c r="C78" s="84" t="s">
        <v>325</v>
      </c>
    </row>
    <row r="79" spans="1:3" x14ac:dyDescent="0.25">
      <c r="A79" s="82" t="s">
        <v>326</v>
      </c>
      <c r="C79" s="84" t="s">
        <v>327</v>
      </c>
    </row>
    <row r="80" spans="1:3" x14ac:dyDescent="0.25">
      <c r="A80" s="82" t="s">
        <v>328</v>
      </c>
      <c r="C80" s="84" t="s">
        <v>329</v>
      </c>
    </row>
    <row r="81" spans="1:6" x14ac:dyDescent="0.25">
      <c r="A81" s="82" t="s">
        <v>330</v>
      </c>
      <c r="C81" s="84" t="s">
        <v>331</v>
      </c>
    </row>
    <row r="82" spans="1:6" x14ac:dyDescent="0.25">
      <c r="A82" s="82" t="s">
        <v>332</v>
      </c>
      <c r="C82" s="86" t="s">
        <v>333</v>
      </c>
      <c r="D82" s="87"/>
      <c r="E82" s="87"/>
      <c r="F82" s="87"/>
    </row>
    <row r="83" spans="1:6" x14ac:dyDescent="0.25">
      <c r="A83" s="82" t="s">
        <v>334</v>
      </c>
      <c r="C83" s="86" t="s">
        <v>335</v>
      </c>
      <c r="D83" s="87"/>
      <c r="E83" s="87"/>
    </row>
    <row r="84" spans="1:6" x14ac:dyDescent="0.25">
      <c r="A84" s="82" t="s">
        <v>336</v>
      </c>
      <c r="C84" s="88"/>
    </row>
    <row r="85" spans="1:6" x14ac:dyDescent="0.25">
      <c r="A85" s="82" t="s">
        <v>337</v>
      </c>
      <c r="C85" s="88"/>
    </row>
    <row r="86" spans="1:6" x14ac:dyDescent="0.25">
      <c r="A86" s="82" t="s">
        <v>338</v>
      </c>
      <c r="C86" s="88"/>
    </row>
    <row r="87" spans="1:6" x14ac:dyDescent="0.25">
      <c r="A87" s="82" t="s">
        <v>339</v>
      </c>
      <c r="C87" s="88"/>
    </row>
    <row r="88" spans="1:6" x14ac:dyDescent="0.25">
      <c r="A88" s="82" t="s">
        <v>340</v>
      </c>
      <c r="C88" s="88"/>
    </row>
    <row r="89" spans="1:6" x14ac:dyDescent="0.25">
      <c r="A89" s="82" t="s">
        <v>341</v>
      </c>
      <c r="C89" s="88"/>
    </row>
    <row r="90" spans="1:6" x14ac:dyDescent="0.25">
      <c r="C90" s="88"/>
    </row>
    <row r="91" spans="1:6" x14ac:dyDescent="0.25">
      <c r="C91" s="89"/>
    </row>
    <row r="92" spans="1:6" x14ac:dyDescent="0.25">
      <c r="C92" s="89"/>
    </row>
    <row r="93" spans="1:6" x14ac:dyDescent="0.25">
      <c r="C93" s="88"/>
    </row>
    <row r="94" spans="1:6" x14ac:dyDescent="0.25">
      <c r="C94" s="88"/>
    </row>
    <row r="95" spans="1:6" x14ac:dyDescent="0.25">
      <c r="C95" s="88"/>
    </row>
    <row r="96" spans="1:6" x14ac:dyDescent="0.25">
      <c r="C96" s="88"/>
    </row>
    <row r="97" spans="3:3" x14ac:dyDescent="0.25">
      <c r="C97" s="88"/>
    </row>
    <row r="98" spans="3:3" x14ac:dyDescent="0.25">
      <c r="C98" s="88"/>
    </row>
    <row r="99" spans="3:3" x14ac:dyDescent="0.25">
      <c r="C99" s="88"/>
    </row>
    <row r="100" spans="3:3" x14ac:dyDescent="0.25">
      <c r="C100" s="88"/>
    </row>
    <row r="101" spans="3:3" x14ac:dyDescent="0.25">
      <c r="C101" s="88"/>
    </row>
    <row r="102" spans="3:3" x14ac:dyDescent="0.25">
      <c r="C102" s="90"/>
    </row>
    <row r="103" spans="3:3" x14ac:dyDescent="0.25">
      <c r="C103" s="90"/>
    </row>
    <row r="104" spans="3:3" x14ac:dyDescent="0.25">
      <c r="C104" s="90"/>
    </row>
    <row r="105" spans="3:3" x14ac:dyDescent="0.25">
      <c r="C105" s="90"/>
    </row>
    <row r="106" spans="3:3" x14ac:dyDescent="0.25">
      <c r="C106" s="90"/>
    </row>
    <row r="107" spans="3:3" x14ac:dyDescent="0.25">
      <c r="C107" s="90"/>
    </row>
    <row r="108" spans="3:3" x14ac:dyDescent="0.25">
      <c r="C108" s="90"/>
    </row>
    <row r="109" spans="3:3" x14ac:dyDescent="0.25">
      <c r="C109" s="90"/>
    </row>
    <row r="110" spans="3:3" x14ac:dyDescent="0.25">
      <c r="C110" s="90"/>
    </row>
    <row r="111" spans="3:3" x14ac:dyDescent="0.25">
      <c r="C111" s="90"/>
    </row>
    <row r="112" spans="3:3" x14ac:dyDescent="0.25">
      <c r="C112" s="90"/>
    </row>
    <row r="113" spans="3:3" x14ac:dyDescent="0.25">
      <c r="C113" s="90"/>
    </row>
    <row r="114" spans="3:3" x14ac:dyDescent="0.25">
      <c r="C114" s="90"/>
    </row>
    <row r="115" spans="3:3" x14ac:dyDescent="0.25">
      <c r="C115" s="90"/>
    </row>
    <row r="116" spans="3:3" x14ac:dyDescent="0.25">
      <c r="C116" s="90"/>
    </row>
    <row r="117" spans="3:3" x14ac:dyDescent="0.25">
      <c r="C117" s="90"/>
    </row>
    <row r="118" spans="3:3" x14ac:dyDescent="0.25">
      <c r="C118" s="90"/>
    </row>
    <row r="119" spans="3:3" x14ac:dyDescent="0.25">
      <c r="C119" s="90"/>
    </row>
    <row r="120" spans="3:3" x14ac:dyDescent="0.25">
      <c r="C120" s="90"/>
    </row>
    <row r="121" spans="3:3" x14ac:dyDescent="0.25">
      <c r="C121" s="90"/>
    </row>
    <row r="122" spans="3:3" x14ac:dyDescent="0.25">
      <c r="C122" s="90"/>
    </row>
    <row r="123" spans="3:3" x14ac:dyDescent="0.25">
      <c r="C123" s="90"/>
    </row>
    <row r="124" spans="3:3" x14ac:dyDescent="0.25">
      <c r="C124" s="90"/>
    </row>
    <row r="125" spans="3:3" x14ac:dyDescent="0.25">
      <c r="C125" s="90"/>
    </row>
    <row r="126" spans="3:3" x14ac:dyDescent="0.25">
      <c r="C126" s="90"/>
    </row>
    <row r="127" spans="3:3" x14ac:dyDescent="0.25">
      <c r="C127" s="90"/>
    </row>
    <row r="128" spans="3:3" x14ac:dyDescent="0.25">
      <c r="C128" s="90"/>
    </row>
    <row r="129" spans="3:3" x14ac:dyDescent="0.25">
      <c r="C129" s="90"/>
    </row>
    <row r="130" spans="3:3" x14ac:dyDescent="0.25">
      <c r="C130" s="90"/>
    </row>
    <row r="131" spans="3:3" x14ac:dyDescent="0.25">
      <c r="C131" s="90"/>
    </row>
    <row r="132" spans="3:3" x14ac:dyDescent="0.25">
      <c r="C132" s="90"/>
    </row>
    <row r="133" spans="3:3" x14ac:dyDescent="0.25">
      <c r="C133" s="90"/>
    </row>
    <row r="134" spans="3:3" x14ac:dyDescent="0.25">
      <c r="C134" s="90"/>
    </row>
    <row r="135" spans="3:3" x14ac:dyDescent="0.25">
      <c r="C135" s="90"/>
    </row>
    <row r="136" spans="3:3" x14ac:dyDescent="0.25">
      <c r="C136" s="90"/>
    </row>
    <row r="137" spans="3:3" x14ac:dyDescent="0.25">
      <c r="C137" s="90"/>
    </row>
    <row r="138" spans="3:3" x14ac:dyDescent="0.25">
      <c r="C138" s="90"/>
    </row>
    <row r="139" spans="3:3" x14ac:dyDescent="0.25">
      <c r="C139" s="90"/>
    </row>
    <row r="140" spans="3:3" x14ac:dyDescent="0.25">
      <c r="C140" s="90"/>
    </row>
    <row r="141" spans="3:3" x14ac:dyDescent="0.25">
      <c r="C141" s="90"/>
    </row>
    <row r="142" spans="3:3" x14ac:dyDescent="0.25">
      <c r="C142" s="90"/>
    </row>
    <row r="143" spans="3:3" x14ac:dyDescent="0.25">
      <c r="C143" s="90"/>
    </row>
    <row r="144" spans="3:3" x14ac:dyDescent="0.25">
      <c r="C144" s="90"/>
    </row>
    <row r="145" spans="3:3" x14ac:dyDescent="0.25">
      <c r="C145" s="90"/>
    </row>
    <row r="146" spans="3:3" x14ac:dyDescent="0.25">
      <c r="C146" s="90"/>
    </row>
    <row r="147" spans="3:3" x14ac:dyDescent="0.25">
      <c r="C147" s="90"/>
    </row>
    <row r="148" spans="3:3" x14ac:dyDescent="0.25">
      <c r="C148" s="90"/>
    </row>
    <row r="149" spans="3:3" x14ac:dyDescent="0.25">
      <c r="C149" s="90"/>
    </row>
    <row r="150" spans="3:3" x14ac:dyDescent="0.25">
      <c r="C150" s="90"/>
    </row>
    <row r="151" spans="3:3" x14ac:dyDescent="0.25">
      <c r="C151" s="90"/>
    </row>
    <row r="152" spans="3:3" x14ac:dyDescent="0.25">
      <c r="C152" s="90"/>
    </row>
    <row r="153" spans="3:3" x14ac:dyDescent="0.25">
      <c r="C153" s="90"/>
    </row>
    <row r="154" spans="3:3" x14ac:dyDescent="0.25">
      <c r="C154" s="90"/>
    </row>
    <row r="155" spans="3:3" x14ac:dyDescent="0.25">
      <c r="C155" s="90"/>
    </row>
    <row r="156" spans="3:3" x14ac:dyDescent="0.25">
      <c r="C156" s="90"/>
    </row>
    <row r="157" spans="3:3" x14ac:dyDescent="0.25">
      <c r="C157" s="90"/>
    </row>
    <row r="158" spans="3:3" x14ac:dyDescent="0.25">
      <c r="C158" s="90"/>
    </row>
    <row r="159" spans="3:3" x14ac:dyDescent="0.25">
      <c r="C159" s="90"/>
    </row>
    <row r="160" spans="3:3" x14ac:dyDescent="0.25">
      <c r="C160" s="90"/>
    </row>
    <row r="161" spans="3:3" x14ac:dyDescent="0.25">
      <c r="C161" s="90"/>
    </row>
    <row r="162" spans="3:3" x14ac:dyDescent="0.25">
      <c r="C162" s="90"/>
    </row>
    <row r="163" spans="3:3" x14ac:dyDescent="0.25">
      <c r="C163" s="90"/>
    </row>
    <row r="164" spans="3:3" x14ac:dyDescent="0.25">
      <c r="C164" s="90"/>
    </row>
    <row r="165" spans="3:3" x14ac:dyDescent="0.25">
      <c r="C165" s="90"/>
    </row>
    <row r="166" spans="3:3" x14ac:dyDescent="0.25">
      <c r="C166" s="90"/>
    </row>
    <row r="167" spans="3:3" x14ac:dyDescent="0.25">
      <c r="C167" s="90"/>
    </row>
    <row r="168" spans="3:3" x14ac:dyDescent="0.25">
      <c r="C168" s="90"/>
    </row>
    <row r="169" spans="3:3" x14ac:dyDescent="0.25">
      <c r="C169" s="90"/>
    </row>
    <row r="170" spans="3:3" x14ac:dyDescent="0.25">
      <c r="C170" s="90"/>
    </row>
    <row r="171" spans="3:3" x14ac:dyDescent="0.25">
      <c r="C171" s="90"/>
    </row>
    <row r="172" spans="3:3" x14ac:dyDescent="0.25">
      <c r="C172" s="90"/>
    </row>
    <row r="173" spans="3:3" x14ac:dyDescent="0.25">
      <c r="C173" s="90"/>
    </row>
    <row r="174" spans="3:3" x14ac:dyDescent="0.25">
      <c r="C174" s="90"/>
    </row>
    <row r="175" spans="3:3" x14ac:dyDescent="0.25">
      <c r="C175" s="90"/>
    </row>
    <row r="176" spans="3:3" x14ac:dyDescent="0.25">
      <c r="C176" s="90"/>
    </row>
    <row r="177" spans="3:3" x14ac:dyDescent="0.25">
      <c r="C177" s="90"/>
    </row>
    <row r="178" spans="3:3" x14ac:dyDescent="0.25">
      <c r="C178" s="90"/>
    </row>
    <row r="179" spans="3:3" x14ac:dyDescent="0.25">
      <c r="C179" s="90"/>
    </row>
    <row r="180" spans="3:3" x14ac:dyDescent="0.25">
      <c r="C180" s="90"/>
    </row>
    <row r="181" spans="3:3" x14ac:dyDescent="0.25">
      <c r="C181" s="90"/>
    </row>
    <row r="182" spans="3:3" x14ac:dyDescent="0.25">
      <c r="C182" s="90"/>
    </row>
    <row r="183" spans="3:3" x14ac:dyDescent="0.25">
      <c r="C183" s="90"/>
    </row>
    <row r="184" spans="3:3" x14ac:dyDescent="0.25">
      <c r="C184" s="90"/>
    </row>
    <row r="185" spans="3:3" x14ac:dyDescent="0.25">
      <c r="C185" s="90"/>
    </row>
    <row r="186" spans="3:3" x14ac:dyDescent="0.25">
      <c r="C186" s="90"/>
    </row>
    <row r="187" spans="3:3" x14ac:dyDescent="0.25">
      <c r="C187" s="90"/>
    </row>
    <row r="188" spans="3:3" x14ac:dyDescent="0.25">
      <c r="C188" s="90"/>
    </row>
    <row r="189" spans="3:3" x14ac:dyDescent="0.25">
      <c r="C189" s="90"/>
    </row>
    <row r="190" spans="3:3" x14ac:dyDescent="0.25">
      <c r="C190" s="90"/>
    </row>
    <row r="191" spans="3:3" x14ac:dyDescent="0.25">
      <c r="C191" s="90"/>
    </row>
    <row r="192" spans="3:3" x14ac:dyDescent="0.25">
      <c r="C192" s="90"/>
    </row>
    <row r="193" spans="3:3" x14ac:dyDescent="0.25">
      <c r="C193" s="90"/>
    </row>
    <row r="194" spans="3:3" x14ac:dyDescent="0.25">
      <c r="C194" s="90"/>
    </row>
    <row r="195" spans="3:3" x14ac:dyDescent="0.25">
      <c r="C195" s="90"/>
    </row>
    <row r="196" spans="3:3" x14ac:dyDescent="0.25">
      <c r="C196" s="90"/>
    </row>
    <row r="197" spans="3:3" x14ac:dyDescent="0.25">
      <c r="C197" s="90"/>
    </row>
    <row r="198" spans="3:3" x14ac:dyDescent="0.25">
      <c r="C198" s="90"/>
    </row>
    <row r="199" spans="3:3" x14ac:dyDescent="0.25">
      <c r="C199" s="90"/>
    </row>
    <row r="200" spans="3:3" x14ac:dyDescent="0.25">
      <c r="C200" s="90"/>
    </row>
    <row r="201" spans="3:3" x14ac:dyDescent="0.25">
      <c r="C201" s="90"/>
    </row>
    <row r="202" spans="3:3" x14ac:dyDescent="0.25">
      <c r="C202" s="90"/>
    </row>
    <row r="203" spans="3:3" x14ac:dyDescent="0.25">
      <c r="C203" s="90"/>
    </row>
    <row r="204" spans="3:3" x14ac:dyDescent="0.25">
      <c r="C204" s="90"/>
    </row>
    <row r="205" spans="3:3" x14ac:dyDescent="0.25">
      <c r="C205" s="90"/>
    </row>
    <row r="206" spans="3:3" x14ac:dyDescent="0.25">
      <c r="C206" s="90"/>
    </row>
    <row r="207" spans="3:3" x14ac:dyDescent="0.25">
      <c r="C207" s="90"/>
    </row>
    <row r="208" spans="3:3" x14ac:dyDescent="0.25">
      <c r="C208" s="90"/>
    </row>
    <row r="209" spans="3:3" x14ac:dyDescent="0.25">
      <c r="C209" s="90"/>
    </row>
    <row r="210" spans="3:3" x14ac:dyDescent="0.25">
      <c r="C210" s="90"/>
    </row>
    <row r="211" spans="3:3" x14ac:dyDescent="0.25">
      <c r="C211" s="90"/>
    </row>
    <row r="212" spans="3:3" x14ac:dyDescent="0.25">
      <c r="C212" s="90"/>
    </row>
    <row r="213" spans="3:3" x14ac:dyDescent="0.25">
      <c r="C213" s="90"/>
    </row>
    <row r="214" spans="3:3" x14ac:dyDescent="0.25">
      <c r="C214" s="90"/>
    </row>
    <row r="215" spans="3:3" x14ac:dyDescent="0.25">
      <c r="C215" s="90"/>
    </row>
    <row r="216" spans="3:3" x14ac:dyDescent="0.25">
      <c r="C216" s="90"/>
    </row>
    <row r="217" spans="3:3" x14ac:dyDescent="0.25">
      <c r="C217" s="90"/>
    </row>
    <row r="218" spans="3:3" x14ac:dyDescent="0.25">
      <c r="C218" s="90"/>
    </row>
    <row r="219" spans="3:3" x14ac:dyDescent="0.25">
      <c r="C219" s="90"/>
    </row>
    <row r="220" spans="3:3" x14ac:dyDescent="0.25">
      <c r="C220" s="90"/>
    </row>
    <row r="221" spans="3:3" x14ac:dyDescent="0.25">
      <c r="C221" s="90"/>
    </row>
    <row r="222" spans="3:3" x14ac:dyDescent="0.25">
      <c r="C222" s="90"/>
    </row>
    <row r="223" spans="3:3" x14ac:dyDescent="0.25">
      <c r="C223" s="90"/>
    </row>
    <row r="224" spans="3:3" x14ac:dyDescent="0.25">
      <c r="C224" s="90"/>
    </row>
    <row r="225" spans="3:3" x14ac:dyDescent="0.25">
      <c r="C225" s="90"/>
    </row>
    <row r="226" spans="3:3" x14ac:dyDescent="0.25">
      <c r="C226" s="90"/>
    </row>
    <row r="227" spans="3:3" x14ac:dyDescent="0.25">
      <c r="C227" s="90"/>
    </row>
    <row r="228" spans="3:3" x14ac:dyDescent="0.25">
      <c r="C228" s="90"/>
    </row>
    <row r="229" spans="3:3" x14ac:dyDescent="0.25">
      <c r="C229" s="90"/>
    </row>
    <row r="230" spans="3:3" x14ac:dyDescent="0.25">
      <c r="C230" s="90"/>
    </row>
    <row r="231" spans="3:3" x14ac:dyDescent="0.25">
      <c r="C231" s="90"/>
    </row>
    <row r="232" spans="3:3" x14ac:dyDescent="0.25">
      <c r="C232" s="90"/>
    </row>
    <row r="233" spans="3:3" x14ac:dyDescent="0.25">
      <c r="C233" s="90"/>
    </row>
    <row r="234" spans="3:3" x14ac:dyDescent="0.25">
      <c r="C234" s="90"/>
    </row>
    <row r="235" spans="3:3" x14ac:dyDescent="0.25">
      <c r="C235" s="90"/>
    </row>
    <row r="236" spans="3:3" x14ac:dyDescent="0.25">
      <c r="C236" s="90"/>
    </row>
    <row r="237" spans="3:3" x14ac:dyDescent="0.25">
      <c r="C237" s="90"/>
    </row>
    <row r="238" spans="3:3" x14ac:dyDescent="0.25">
      <c r="C238" s="90"/>
    </row>
    <row r="239" spans="3:3" x14ac:dyDescent="0.25">
      <c r="C239" s="90"/>
    </row>
    <row r="240" spans="3:3" x14ac:dyDescent="0.25">
      <c r="C240" s="90"/>
    </row>
    <row r="241" spans="3:3" x14ac:dyDescent="0.25">
      <c r="C241" s="90"/>
    </row>
    <row r="242" spans="3:3" x14ac:dyDescent="0.25">
      <c r="C242" s="90"/>
    </row>
    <row r="243" spans="3:3" x14ac:dyDescent="0.25">
      <c r="C243" s="90"/>
    </row>
    <row r="244" spans="3:3" x14ac:dyDescent="0.25">
      <c r="C244" s="90"/>
    </row>
    <row r="245" spans="3:3" x14ac:dyDescent="0.25">
      <c r="C245" s="90"/>
    </row>
    <row r="246" spans="3:3" x14ac:dyDescent="0.25">
      <c r="C246" s="90"/>
    </row>
    <row r="247" spans="3:3" x14ac:dyDescent="0.25">
      <c r="C247" s="90"/>
    </row>
    <row r="248" spans="3:3" x14ac:dyDescent="0.25">
      <c r="C248" s="90"/>
    </row>
    <row r="249" spans="3:3" x14ac:dyDescent="0.25">
      <c r="C249" s="90"/>
    </row>
    <row r="250" spans="3:3" x14ac:dyDescent="0.25">
      <c r="C250" s="90"/>
    </row>
    <row r="251" spans="3:3" x14ac:dyDescent="0.25">
      <c r="C251" s="90"/>
    </row>
    <row r="252" spans="3:3" x14ac:dyDescent="0.25">
      <c r="C252" s="90"/>
    </row>
    <row r="253" spans="3:3" x14ac:dyDescent="0.25">
      <c r="C253" s="90"/>
    </row>
    <row r="254" spans="3:3" x14ac:dyDescent="0.25">
      <c r="C254" s="90"/>
    </row>
    <row r="255" spans="3:3" x14ac:dyDescent="0.25">
      <c r="C255" s="90"/>
    </row>
    <row r="256" spans="3:3" x14ac:dyDescent="0.25">
      <c r="C256" s="90"/>
    </row>
    <row r="257" spans="3:3" x14ac:dyDescent="0.25">
      <c r="C257" s="90"/>
    </row>
    <row r="258" spans="3:3" x14ac:dyDescent="0.25">
      <c r="C258" s="90"/>
    </row>
    <row r="259" spans="3:3" x14ac:dyDescent="0.25">
      <c r="C259" s="90"/>
    </row>
    <row r="260" spans="3:3" x14ac:dyDescent="0.25">
      <c r="C260" s="90"/>
    </row>
    <row r="261" spans="3:3" x14ac:dyDescent="0.25">
      <c r="C261" s="90"/>
    </row>
    <row r="262" spans="3:3" x14ac:dyDescent="0.25">
      <c r="C262" s="90"/>
    </row>
    <row r="263" spans="3:3" x14ac:dyDescent="0.25">
      <c r="C263" s="90"/>
    </row>
    <row r="264" spans="3:3" x14ac:dyDescent="0.25">
      <c r="C264" s="90"/>
    </row>
    <row r="265" spans="3:3" x14ac:dyDescent="0.25">
      <c r="C265" s="90"/>
    </row>
    <row r="266" spans="3:3" x14ac:dyDescent="0.25">
      <c r="C266" s="90"/>
    </row>
    <row r="267" spans="3:3" x14ac:dyDescent="0.25">
      <c r="C267" s="90"/>
    </row>
    <row r="268" spans="3:3" x14ac:dyDescent="0.25">
      <c r="C268" s="90"/>
    </row>
    <row r="269" spans="3:3" x14ac:dyDescent="0.25">
      <c r="C269" s="90"/>
    </row>
    <row r="270" spans="3:3" x14ac:dyDescent="0.25">
      <c r="C270" s="90"/>
    </row>
    <row r="271" spans="3:3" x14ac:dyDescent="0.25">
      <c r="C271" s="90"/>
    </row>
    <row r="272" spans="3:3" x14ac:dyDescent="0.25">
      <c r="C272" s="90"/>
    </row>
    <row r="273" spans="3:3" x14ac:dyDescent="0.25">
      <c r="C273" s="90"/>
    </row>
    <row r="274" spans="3:3" x14ac:dyDescent="0.25">
      <c r="C274" s="90"/>
    </row>
    <row r="275" spans="3:3" x14ac:dyDescent="0.25">
      <c r="C275" s="90"/>
    </row>
    <row r="276" spans="3:3" x14ac:dyDescent="0.25">
      <c r="C276" s="90"/>
    </row>
    <row r="277" spans="3:3" x14ac:dyDescent="0.25">
      <c r="C277" s="90"/>
    </row>
    <row r="278" spans="3:3" x14ac:dyDescent="0.25">
      <c r="C278" s="90"/>
    </row>
    <row r="279" spans="3:3" x14ac:dyDescent="0.25">
      <c r="C279" s="90"/>
    </row>
    <row r="280" spans="3:3" x14ac:dyDescent="0.25">
      <c r="C280" s="90"/>
    </row>
    <row r="281" spans="3:3" x14ac:dyDescent="0.25">
      <c r="C281" s="90"/>
    </row>
    <row r="282" spans="3:3" x14ac:dyDescent="0.25">
      <c r="C282" s="90"/>
    </row>
    <row r="283" spans="3:3" x14ac:dyDescent="0.25">
      <c r="C283" s="90"/>
    </row>
    <row r="284" spans="3:3" x14ac:dyDescent="0.25">
      <c r="C284" s="90"/>
    </row>
    <row r="285" spans="3:3" x14ac:dyDescent="0.25">
      <c r="C285" s="90"/>
    </row>
    <row r="286" spans="3:3" x14ac:dyDescent="0.25">
      <c r="C286" s="90"/>
    </row>
    <row r="287" spans="3:3" x14ac:dyDescent="0.25">
      <c r="C287" s="90"/>
    </row>
    <row r="288" spans="3:3" x14ac:dyDescent="0.25">
      <c r="C288" s="90"/>
    </row>
    <row r="289" spans="3:3" x14ac:dyDescent="0.25">
      <c r="C289" s="90"/>
    </row>
    <row r="290" spans="3:3" x14ac:dyDescent="0.25">
      <c r="C290" s="90"/>
    </row>
    <row r="291" spans="3:3" x14ac:dyDescent="0.25">
      <c r="C291" s="90"/>
    </row>
    <row r="292" spans="3:3" x14ac:dyDescent="0.25">
      <c r="C292" s="90"/>
    </row>
  </sheetData>
  <conditionalFormatting sqref="C2:C81">
    <cfRule type="colorScale" priority="1">
      <colorScale>
        <cfvo type="min"/>
        <cfvo type="percentile" val="50"/>
        <cfvo type="max"/>
        <color rgb="FFF8696B"/>
        <color rgb="FFFCFCFF"/>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RSO Supplemental Request</vt:lpstr>
      <vt:lpstr>RUO Supplemental Request</vt:lpstr>
      <vt:lpstr>Capital Request</vt:lpstr>
      <vt:lpstr>Conference Request Details</vt:lpstr>
      <vt:lpstr>Supplemental Request Guidelines</vt:lpstr>
      <vt:lpstr>SAMPLE Appropriations Request</vt:lpstr>
      <vt:lpstr>Sample Conference Req Details</vt:lpstr>
      <vt:lpstr>Sheet1</vt:lpstr>
      <vt:lpstr>Sheet4</vt:lpstr>
      <vt:lpstr>'Conference Request Details'!Print_Area</vt:lpstr>
      <vt:lpstr>'RSO Supplemental Request'!Print_Area</vt:lpstr>
    </vt:vector>
  </TitlesOfParts>
  <Company>Clarion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2019-11-20T18:33:01Z</cp:lastPrinted>
  <dcterms:created xsi:type="dcterms:W3CDTF">2017-09-27T13:38:12Z</dcterms:created>
  <dcterms:modified xsi:type="dcterms:W3CDTF">2019-12-19T16:13:16Z</dcterms:modified>
</cp:coreProperties>
</file>